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1" windowWidth="25140" windowHeight="12765" activeTab="7"/>
  </bookViews>
  <sheets>
    <sheet name="SR1" sheetId="1" r:id="rId1"/>
    <sheet name="SR2" sheetId="2" r:id="rId2"/>
    <sheet name="SR3" sheetId="3" r:id="rId3"/>
    <sheet name="SRP4" sheetId="4" r:id="rId4"/>
    <sheet name="SRS4" sheetId="5" r:id="rId5"/>
    <sheet name="SR5" sheetId="6" r:id="rId6"/>
    <sheet name="SR6" sheetId="7" r:id="rId7"/>
    <sheet name="SRI 6 " sheetId="8" r:id="rId8"/>
    <sheet name="SRPI 6" sheetId="9" r:id="rId9"/>
    <sheet name="SRSI 6" sheetId="10" r:id="rId10"/>
    <sheet name="SR7" sheetId="11" r:id="rId11"/>
    <sheet name="SR8" sheetId="12" r:id="rId12"/>
    <sheet name="SR9" sheetId="13" r:id="rId13"/>
    <sheet name="SR10" sheetId="14" r:id="rId14"/>
  </sheets>
  <definedNames>
    <definedName name="_xlnm.Print_Area" localSheetId="0">'SR1'!$A$1:$U$39</definedName>
    <definedName name="_xlnm.Print_Area" localSheetId="13">'SR10'!$A$1:$K$32</definedName>
    <definedName name="_xlnm.Print_Area" localSheetId="1">'SR2'!$A$1:$M$32</definedName>
    <definedName name="_xlnm.Print_Area" localSheetId="2">'SR3'!$A$1:$K$11</definedName>
    <definedName name="_xlnm.Print_Area" localSheetId="5">'SR5'!$A$1:$R$37</definedName>
    <definedName name="_xlnm.Print_Area" localSheetId="6">'SR6'!$A$1:$R$38</definedName>
    <definedName name="_xlnm.Print_Area" localSheetId="10">'SR7'!$A$1:$F$15</definedName>
    <definedName name="_xlnm.Print_Area" localSheetId="11">'SR8'!$A$1:$BH$35</definedName>
    <definedName name="_xlnm.Print_Area" localSheetId="12">'SR9'!$A$1:$K$49</definedName>
    <definedName name="_xlnm.Print_Area" localSheetId="7">'SRI 6 '!$A$1:$J$39</definedName>
    <definedName name="_xlnm.Print_Area" localSheetId="3">'SRP4'!$A$1:$N$35</definedName>
    <definedName name="_xlnm.Print_Area" localSheetId="8">'SRPI 6'!$A$1:$J$30</definedName>
    <definedName name="_xlnm.Print_Area" localSheetId="4">'SRS4'!$A$1:$N$29</definedName>
    <definedName name="_xlnm.Print_Area" localSheetId="9">'SRSI 6'!$A$1:$J$42</definedName>
  </definedNames>
  <calcPr fullCalcOnLoad="1"/>
</workbook>
</file>

<file path=xl/comments4.xml><?xml version="1.0" encoding="utf-8"?>
<comments xmlns="http://schemas.openxmlformats.org/spreadsheetml/2006/main">
  <authors>
    <author>Antonio Verrastro</author>
  </authors>
  <commentList>
    <comment ref="E9" authorId="0">
      <text>
        <r>
          <rPr>
            <b/>
            <sz val="9"/>
            <rFont val="Tahoma"/>
            <family val="2"/>
          </rPr>
          <t xml:space="preserve">A.V: inserire punteggio di sostenibilià ambinetale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Antonio Verrastro</author>
  </authors>
  <commentList>
    <comment ref="E9" authorId="0">
      <text>
        <r>
          <rPr>
            <b/>
            <sz val="9"/>
            <rFont val="Tahoma"/>
            <family val="2"/>
          </rPr>
          <t xml:space="preserve">A.V: inserire punteggio di sostenibilià ambinetale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<sst xmlns="http://schemas.openxmlformats.org/spreadsheetml/2006/main" count="821" uniqueCount="371">
  <si>
    <t xml:space="preserve"> </t>
  </si>
  <si>
    <t xml:space="preserve"> Quadro  Tecnico  Economico  per  interventi</t>
  </si>
  <si>
    <t xml:space="preserve">  di  edilizia  residenziale  pubblica</t>
  </si>
  <si>
    <t xml:space="preserve"> EDILIZIA  SOVVENZIONATA</t>
  </si>
  <si>
    <t>Provincia</t>
  </si>
  <si>
    <t>Bien</t>
  </si>
  <si>
    <t>Sub</t>
  </si>
  <si>
    <t>S</t>
  </si>
  <si>
    <t>FASI</t>
  </si>
  <si>
    <t>DATA</t>
  </si>
  <si>
    <t>GENERALITA' E QUALIFICA DEL COMPILATORE</t>
  </si>
  <si>
    <t>FIRMA DEL COMPILATORE</t>
  </si>
  <si>
    <t>PROGETTO DEFINITIVO</t>
  </si>
  <si>
    <t>PROGETTO ESECUTIVO</t>
  </si>
  <si>
    <t>AGGIUDICAZIONE</t>
  </si>
  <si>
    <t>STATO FINALE</t>
  </si>
  <si>
    <t>COLLAUDO</t>
  </si>
  <si>
    <t>...............................</t>
  </si>
  <si>
    <t>REGIONE</t>
  </si>
  <si>
    <t xml:space="preserve"> PROVINCIA</t>
  </si>
  <si>
    <t xml:space="preserve"> COMUNE</t>
  </si>
  <si>
    <t>LOCALITA'/VIA</t>
  </si>
  <si>
    <t>EVENTUALE RILOCALIZZAZIONE/VIA</t>
  </si>
  <si>
    <t>LEGGE</t>
  </si>
  <si>
    <t xml:space="preserve"> ART.</t>
  </si>
  <si>
    <t>ENTE ATTUATORE</t>
  </si>
  <si>
    <t>DESTINAZIONE</t>
  </si>
  <si>
    <t xml:space="preserve"> disposta con</t>
  </si>
  <si>
    <t>del</t>
  </si>
  <si>
    <t>LOCALIZZAZIONE</t>
  </si>
  <si>
    <t>EVENTUALE RILOCALIZZAZIONE</t>
  </si>
  <si>
    <t>......................................</t>
  </si>
  <si>
    <t>.................</t>
  </si>
  <si>
    <t>PROGETTO</t>
  </si>
  <si>
    <t xml:space="preserve"> approvato con</t>
  </si>
  <si>
    <t>PARERE CONFORME DELLA COMMISSIONE EDILIZIA</t>
  </si>
  <si>
    <t xml:space="preserve"> ............................................................</t>
  </si>
  <si>
    <t>COSTO TOTALE (comprensivo di IVA)</t>
  </si>
  <si>
    <t>&lt;</t>
  </si>
  <si>
    <t xml:space="preserve"> 46,00 m²</t>
  </si>
  <si>
    <t>da 46,01</t>
  </si>
  <si>
    <t>da 60,01</t>
  </si>
  <si>
    <t>da 70,01</t>
  </si>
  <si>
    <t>DATI</t>
  </si>
  <si>
    <t>a 60,00 m²</t>
  </si>
  <si>
    <t>a 70,00 m²</t>
  </si>
  <si>
    <t>a 95,00 m²</t>
  </si>
  <si>
    <t>n. alloggi</t>
  </si>
  <si>
    <t>vani utili</t>
  </si>
  <si>
    <t>Su  (Sup. utile)</t>
  </si>
  <si>
    <t>pertin. alloggio</t>
  </si>
  <si>
    <t>pertin. org. abit.</t>
  </si>
  <si>
    <t>TOTALE</t>
  </si>
  <si>
    <t xml:space="preserve">                     DATI</t>
  </si>
  <si>
    <t>Forma</t>
  </si>
  <si>
    <t>Aggiudi-</t>
  </si>
  <si>
    <t>Ribasso</t>
  </si>
  <si>
    <t>Inizio</t>
  </si>
  <si>
    <t>Durata</t>
  </si>
  <si>
    <t>Ultimaz.</t>
  </si>
  <si>
    <t>Cert.</t>
  </si>
  <si>
    <t xml:space="preserve">    FASI</t>
  </si>
  <si>
    <t>appalto</t>
  </si>
  <si>
    <t>cazione</t>
  </si>
  <si>
    <t>aumento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</si>
  <si>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</si>
  <si>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</si>
  <si>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</si>
  <si>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</si>
  <si>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</si>
  <si>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</si>
  <si>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</si>
  <si>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</si>
  <si>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</si>
  <si>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</si>
  <si>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 xml:space="preserve"> COSTO  DI</t>
  </si>
  <si>
    <t>% IVA</t>
  </si>
  <si>
    <t xml:space="preserve"> COSTO  TOTALE</t>
  </si>
  <si>
    <t xml:space="preserve"> IVA</t>
  </si>
  <si>
    <t xml:space="preserve"> Parere Commissione Tecnica</t>
  </si>
  <si>
    <t xml:space="preserve"> n.</t>
  </si>
  <si>
    <t xml:space="preserve">                 del </t>
  </si>
  <si>
    <t xml:space="preserve">                      del </t>
  </si>
  <si>
    <t xml:space="preserve">                     del </t>
  </si>
  <si>
    <t xml:space="preserve"> Approvazione del C.d.A.</t>
  </si>
  <si>
    <t xml:space="preserve"> per l'approvazione</t>
  </si>
  <si>
    <t xml:space="preserve"> il rappresentante legale</t>
  </si>
  <si>
    <t xml:space="preserve"> data</t>
  </si>
  <si>
    <t xml:space="preserve"> ....................................</t>
  </si>
  <si>
    <t>DEL</t>
  </si>
  <si>
    <t>Q T E</t>
  </si>
  <si>
    <t>Snr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</si>
  <si>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</si>
  <si>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</si>
  <si>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</si>
  <si>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</si>
  <si>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</si>
  <si>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</si>
  <si>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</si>
  <si>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</si>
  <si>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IMPORTO DI COLLAUDO</t>
  </si>
  <si>
    <t>IMPORTO DI STATO FINALE</t>
  </si>
  <si>
    <t>IMPORTO DI AGGIUDICAZIONE</t>
  </si>
  <si>
    <t>IMPORTO DI PROGETTO</t>
  </si>
  <si>
    <t>OPERE</t>
  </si>
  <si>
    <t>Q11   DATI RELATIVI ALL'AREA</t>
  </si>
  <si>
    <t>Q12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</si>
  <si>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</si>
  <si>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</si>
  <si>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</si>
  <si>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</si>
  <si>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</si>
  <si>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</si>
  <si>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</si>
  <si>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</si>
  <si>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</si>
  <si>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</si>
  <si>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</si>
  <si>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</si>
  <si>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</si>
  <si>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</si>
  <si>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</si>
  <si>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</si>
  <si>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</si>
  <si>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</si>
  <si>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</si>
  <si>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</si>
  <si>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</si>
  <si>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</si>
  <si>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</si>
  <si>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</si>
  <si>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</si>
  <si>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</si>
  <si>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</si>
  <si>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</si>
  <si>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</si>
  <si>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</si>
  <si>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</si>
  <si>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</si>
  <si>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</si>
  <si>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</si>
  <si>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</si>
  <si>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</si>
  <si>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</si>
  <si>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</si>
  <si>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</si>
  <si>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</si>
  <si>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</si>
  <si>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</si>
  <si>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</si>
  <si>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</si>
  <si>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</si>
  <si>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</si>
  <si>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</si>
  <si>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</si>
  <si>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</si>
  <si>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</si>
  <si>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</si>
  <si>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</si>
  <si>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</si>
  <si>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</si>
  <si>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</si>
  <si>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</si>
  <si>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</si>
  <si>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</si>
  <si>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</si>
  <si>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</si>
  <si>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</si>
  <si>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</si>
  <si>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</si>
  <si>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</si>
  <si>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</si>
  <si>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</si>
  <si>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</si>
  <si>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</si>
  <si>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t>Su</t>
  </si>
  <si>
    <t>DICHIARAZIONI</t>
  </si>
  <si>
    <t>Da compilare in relazione alla fase di progettazione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</si>
  <si>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</si>
  <si>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</si>
  <si>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</si>
  <si>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</si>
  <si>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- di autorizzare l'Ente Regione e il CER a effettuare tutte le indagini tecniche e amministrative ritenute necessarie sia in fase istruttoria che dopo l'eventuale concessione dei contributi.</t>
  </si>
  <si>
    <t>Da compilare in relazione alla fase di aggiudicazione</t>
  </si>
  <si>
    <t>Il sottoscritto</t>
  </si>
  <si>
    <t>, nato a</t>
  </si>
  <si>
    <t>e residente in</t>
  </si>
  <si>
    <t>legale del</t>
  </si>
  <si>
    <t>Da compilare in caso di varianti in corso d'opera</t>
  </si>
  <si>
    <t xml:space="preserve">e residente in </t>
  </si>
  <si>
    <t>Da compilare all'ultimazione dei lavori</t>
  </si>
  <si>
    <t>Da compilare alla fine del collaudo</t>
  </si>
  <si>
    <t xml:space="preserve">, nato a </t>
  </si>
  <si>
    <t xml:space="preserve">Il sottoscritto </t>
  </si>
  <si>
    <t>PROVV. N.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</si>
  <si>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</si>
  <si>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</si>
  <si>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</si>
  <si>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</si>
  <si>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</si>
  <si>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</si>
  <si>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</si>
  <si>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</si>
  <si>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</si>
  <si>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</si>
  <si>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</si>
  <si>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</si>
  <si>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</si>
  <si>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</si>
  <si>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t>EURO</t>
  </si>
  <si>
    <t>€/mq</t>
  </si>
  <si>
    <t>Puglia</t>
  </si>
  <si>
    <t xml:space="preserve"> 45% Su =</t>
  </si>
  <si>
    <t>COSTI PER CONDIZIONI TECNICHE AGGIUNTIVE</t>
  </si>
  <si>
    <t>3.a</t>
  </si>
  <si>
    <t>Intervento in zona sismica</t>
  </si>
  <si>
    <t>4.a</t>
  </si>
  <si>
    <t>4.b</t>
  </si>
  <si>
    <t>Accantonamento imprevisti</t>
  </si>
  <si>
    <t>4.c</t>
  </si>
  <si>
    <t>4.d</t>
  </si>
  <si>
    <t>Oneri accessori per allacci</t>
  </si>
  <si>
    <t>4.e</t>
  </si>
  <si>
    <t>4.f</t>
  </si>
  <si>
    <t>Oneri per lo smaltimento di rifiuti speciali</t>
  </si>
  <si>
    <t>Spese tecniche e generali</t>
  </si>
  <si>
    <t>SUPERFICI NON ABITATIVE  m²</t>
  </si>
  <si>
    <t xml:space="preserve"> = Su + Snr (all.+org.Ab.) + Sp)</t>
  </si>
  <si>
    <t xml:space="preserve">                 CONTRAT. </t>
  </si>
  <si>
    <t>Superamento di barriere architettoniche per min 20% degli alloggi recuperati</t>
  </si>
  <si>
    <t>3.b</t>
  </si>
  <si>
    <t>RECUPERO PRIMARIO</t>
  </si>
  <si>
    <t xml:space="preserve"> = Su + 70% (Snr (all.) + Sp)</t>
  </si>
  <si>
    <t>C.B.P.</t>
  </si>
  <si>
    <t>C.R.P.</t>
  </si>
  <si>
    <t>Rilievi ed indagini preliminari</t>
  </si>
  <si>
    <t>Urbanizzazioni</t>
  </si>
  <si>
    <t>C.T.P.</t>
  </si>
  <si>
    <t xml:space="preserve"> REALIZZAZIONE TECNICA (C.R.P.)</t>
  </si>
  <si>
    <t xml:space="preserve"> DELL' INTERVENTO  (C.T.P.)</t>
  </si>
  <si>
    <t>RECUPERO SECONDARIO</t>
  </si>
  <si>
    <t>C.R.P. *</t>
  </si>
  <si>
    <t xml:space="preserve">    Sc   °</t>
  </si>
  <si>
    <t>C.T.P. *</t>
  </si>
  <si>
    <t>C.T.R. *</t>
  </si>
  <si>
    <t>Progetto</t>
  </si>
  <si>
    <t>Aggiudicazione</t>
  </si>
  <si>
    <t>Fine lavori</t>
  </si>
  <si>
    <t>Collaudo</t>
  </si>
  <si>
    <t>………………….</t>
  </si>
  <si>
    <t>RECUPERO TOTALE</t>
  </si>
  <si>
    <t>Fasi di attuazione</t>
  </si>
  <si>
    <t>*</t>
  </si>
  <si>
    <t>°</t>
  </si>
  <si>
    <t>da Q8 o Q9</t>
  </si>
  <si>
    <t>da Q4 e Q4bis</t>
  </si>
  <si>
    <t>Q 10                              VERIFICA DEI MASSIMALI DI COSTO €/m2</t>
  </si>
  <si>
    <t xml:space="preserve">   Sc    °</t>
  </si>
  <si>
    <t>RECUPERO PATRIMONIO EDILIZIO</t>
  </si>
  <si>
    <t>R</t>
  </si>
  <si>
    <t>C.B.S.</t>
  </si>
  <si>
    <t>C.R.S.</t>
  </si>
  <si>
    <t>C.T.S.</t>
  </si>
  <si>
    <t xml:space="preserve"> REALIZZAZIONE TECNICA (C.R.S.)</t>
  </si>
  <si>
    <t xml:space="preserve"> DELL' INTERVENTO  (C.T.S.)</t>
  </si>
  <si>
    <t xml:space="preserve"> C.T.R. + IVA + RIBASSO</t>
  </si>
  <si>
    <t>C.R.S. *</t>
  </si>
  <si>
    <t>C.T.S. *</t>
  </si>
  <si>
    <t xml:space="preserve">            Sc   °</t>
  </si>
  <si>
    <t xml:space="preserve">           Sc    °</t>
  </si>
  <si>
    <t xml:space="preserve"> RIBASSO D'ASTA</t>
  </si>
  <si>
    <t xml:space="preserve"> COSTO TOTALE DEL RECUPERO (C.T.R.)</t>
  </si>
  <si>
    <t>SUP.</t>
  </si>
  <si>
    <t>METRICI</t>
  </si>
  <si>
    <t>ALLOGGI</t>
  </si>
  <si>
    <t>- di autorizzare l'Ente Regione a effettuare tutte le indagini tecniche e amministrative ritenute necessarie sia in fase istruttoria che dopo l'eventuale concessione dei contributi.</t>
  </si>
  <si>
    <t>PERMESSO DI COSTRUIRE</t>
  </si>
  <si>
    <t>(la firma deve essere apposta ai sensi dell'art. 47 DPR 445/2000)</t>
  </si>
  <si>
    <t xml:space="preserve">oltre 95,01 m² </t>
  </si>
  <si>
    <t>Sc (Sup. complessiva) recupero primario totale</t>
  </si>
  <si>
    <t>Sc (Sup. complessiva) recupero secondario</t>
  </si>
  <si>
    <t>Sp (Sup. parcheggi)</t>
  </si>
  <si>
    <t>DIFFERENZIALE DI COSTO CONNESSO ALLA QUALITA' AGGIUNTIVA</t>
  </si>
  <si>
    <t>Zona a vincolo ex L.1497/39 o L. 1089/39 (D.Lgs. 42/2004)</t>
  </si>
  <si>
    <t>Accantonamento per imprevisti</t>
  </si>
  <si>
    <t>%         max</t>
  </si>
  <si>
    <t>%            utiliz.</t>
  </si>
  <si>
    <t>Oneri per allacci</t>
  </si>
  <si>
    <t>Difficoltà di accessibilità di cantiere o lavorazioni particolarmente onerose</t>
  </si>
  <si>
    <t>Altezza virtuale maggiore o uguale di 4,5 m e/o rapporto mq lordo/mq netto maggiore di 1,2</t>
  </si>
  <si>
    <t>Demolizioni di superfetazioni (in caso di ristrutturazione edilizia)</t>
  </si>
  <si>
    <t>COSTO DI REALIZZAZIONE TECNICA</t>
  </si>
  <si>
    <t>%                     max</t>
  </si>
  <si>
    <t>%                     utiliz.</t>
  </si>
  <si>
    <t>5.a</t>
  </si>
  <si>
    <t>5.b</t>
  </si>
  <si>
    <t>5.c</t>
  </si>
  <si>
    <t>5.d</t>
  </si>
  <si>
    <t>5.e</t>
  </si>
  <si>
    <t>5.f</t>
  </si>
  <si>
    <t>Spese per indagini specifiche per la qualità energetica e di sostenibilità</t>
  </si>
  <si>
    <t>5.g</t>
  </si>
  <si>
    <t xml:space="preserve">COSTO BASE DI REALIZZAZIONE TECNICA INCREMENTATO (C.B.P.)    </t>
  </si>
  <si>
    <t>solo per recupero primario e secondario</t>
  </si>
  <si>
    <t>riparazione o intervento locale</t>
  </si>
  <si>
    <t>intervento di miglioramento sismico</t>
  </si>
  <si>
    <t>da valutare</t>
  </si>
  <si>
    <t xml:space="preserve">Urbanizzazioni </t>
  </si>
  <si>
    <t xml:space="preserve"> Q 7                  ARTICOLAZIONE  COMPLESSIVA  DEI  COSTI RECUPERO SECONDARIO</t>
  </si>
  <si>
    <t xml:space="preserve">COSTO BASE DI REALIZZAZIONE TECNICA INCREMENTATO (C.B.S.)    </t>
  </si>
  <si>
    <t>Presenza per min il 50% di alloggi con Su&lt;60mq</t>
  </si>
  <si>
    <t>Spese per indagini specifiche per la qualità energetica e sostenibilità</t>
  </si>
  <si>
    <t>DA COMPILARE CONTESTUALMENTE ALLA REDAZIONE DEL QTE INIZIALE</t>
  </si>
  <si>
    <t>ARTICOLAZIONE DEI COSTI COMPLESSIVI DEL RECUPERO</t>
  </si>
  <si>
    <t>VALORI IN EURO</t>
  </si>
  <si>
    <t xml:space="preserve"> COSTO DI</t>
  </si>
  <si>
    <t>€</t>
  </si>
  <si>
    <t xml:space="preserve"> Spese tecniche e generali </t>
  </si>
  <si>
    <t xml:space="preserve"> Rilievi ed indagini preliminari</t>
  </si>
  <si>
    <t xml:space="preserve"> Imprevisti</t>
  </si>
  <si>
    <t>Oneri per lo smaltimento dei rifiuti speciali</t>
  </si>
  <si>
    <t xml:space="preserve"> COSTO TOTALE</t>
  </si>
  <si>
    <t xml:space="preserve"> DELL'INTERVENTO (C.T.P.)</t>
  </si>
  <si>
    <t xml:space="preserve"> DELL'INTERVENTO (C.T.S.)</t>
  </si>
  <si>
    <t xml:space="preserve"> COSTO DI ACQUISIZIONE</t>
  </si>
  <si>
    <t xml:space="preserve"> DELL'IMMOBILE</t>
  </si>
  <si>
    <t xml:space="preserve"> DEL RECUPERO (C.T.R.)</t>
  </si>
  <si>
    <t>MASSIMALI</t>
  </si>
  <si>
    <t>REGIONE (*)</t>
  </si>
  <si>
    <t>C.T.R.</t>
  </si>
  <si>
    <t>= €/mq</t>
  </si>
  <si>
    <t>≤</t>
  </si>
  <si>
    <t>Sc(*)</t>
  </si>
  <si>
    <t>(*)</t>
  </si>
  <si>
    <t>Sc = Su + Snr + Sp</t>
  </si>
  <si>
    <t>Indagini specifiche per la qualità energetica e sostenibilità</t>
  </si>
  <si>
    <t>Q 8</t>
  </si>
  <si>
    <t xml:space="preserve">COSTO DI REALIZZAZIONE TECNICA  (C.R.P.)   </t>
  </si>
  <si>
    <t xml:space="preserve">COSTO TOTALE (C.T.P.)     </t>
  </si>
  <si>
    <t xml:space="preserve">COSTO DI REALIZZAZIONE TECNICA  (C.R.S.)   </t>
  </si>
  <si>
    <t xml:space="preserve">COSTO TOTALE (C.T.S.)    </t>
  </si>
  <si>
    <t>intervento di adeguamento sismico</t>
  </si>
  <si>
    <t>Qualità ambientale del progetto Punteggio sostenibilità ambientale:   2&lt;p≤ 5</t>
  </si>
  <si>
    <t xml:space="preserve">TOTALE     </t>
  </si>
  <si>
    <t xml:space="preserve">TOTALE  </t>
  </si>
  <si>
    <t>Qualità ambientale del progetto. Punteggio sostenibilità ambientale:   2&lt;p≤ 5</t>
  </si>
  <si>
    <r>
      <t xml:space="preserve"> Q 1</t>
    </r>
    <r>
      <rPr>
        <b/>
        <sz val="12"/>
        <rFont val="Calibri"/>
        <family val="2"/>
      </rPr>
      <t xml:space="preserve">            LOCALIZZAZIONE</t>
    </r>
  </si>
  <si>
    <r>
      <t xml:space="preserve"> Q 2</t>
    </r>
    <r>
      <rPr>
        <b/>
        <sz val="12"/>
        <rFont val="Calibri"/>
        <family val="2"/>
      </rPr>
      <t xml:space="preserve">            DATI  DI  PROGETTO </t>
    </r>
  </si>
  <si>
    <r>
      <t xml:space="preserve"> Q 3</t>
    </r>
    <r>
      <rPr>
        <b/>
        <sz val="12"/>
        <rFont val="Calibri"/>
        <family val="2"/>
      </rPr>
      <t xml:space="preserve">            DATI  DI  FINANZIAMENTO </t>
    </r>
  </si>
  <si>
    <r>
      <t xml:space="preserve"> Q 4</t>
    </r>
    <r>
      <rPr>
        <b/>
        <sz val="12"/>
        <rFont val="Calibri"/>
        <family val="2"/>
      </rPr>
      <t xml:space="preserve">             DATI  METRICI  E  PARAMETRICI  DI  PROGETTO</t>
    </r>
  </si>
  <si>
    <r>
      <t xml:space="preserve"> Q 4  bis</t>
    </r>
    <r>
      <rPr>
        <b/>
        <sz val="12"/>
        <rFont val="Calibri"/>
        <family val="2"/>
      </rPr>
      <t xml:space="preserve">       DATI  METRICI  E  PARAMETRICI  A  COLLAUDO  APPROVATO</t>
    </r>
  </si>
  <si>
    <r>
      <t xml:space="preserve"> Q  5</t>
    </r>
    <r>
      <rPr>
        <b/>
        <sz val="12"/>
        <rFont val="Calibri"/>
        <family val="2"/>
      </rPr>
      <t xml:space="preserve">                               DATI  PROCEDURALI  E  TEMPI</t>
    </r>
  </si>
  <si>
    <r>
      <t xml:space="preserve"> Q 6</t>
    </r>
    <r>
      <rPr>
        <b/>
        <sz val="12"/>
        <rFont val="Calibri"/>
        <family val="2"/>
      </rPr>
      <t xml:space="preserve">                 ARTICOLAZIONE  COMPLESSIVA  DEI  COSTI RECUPERO PRIMARIO</t>
    </r>
  </si>
  <si>
    <r>
      <t xml:space="preserve">APE post-operam in classe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F</t>
    </r>
    <r>
      <rPr>
        <sz val="10"/>
        <rFont val="Calibri"/>
        <family val="2"/>
      </rPr>
      <t xml:space="preserve"> (per 80% alloggi)</t>
    </r>
  </si>
  <si>
    <r>
      <t xml:space="preserve">APE post-operam in classe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 (per 80% alloggi)</t>
    </r>
  </si>
  <si>
    <r>
      <t xml:space="preserve">APE post-operam in classe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(per 80% alloggi)</t>
    </r>
  </si>
  <si>
    <r>
      <t xml:space="preserve">APE post-operam in classe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G</t>
    </r>
    <r>
      <rPr>
        <sz val="10"/>
        <rFont val="Calibri"/>
        <family val="2"/>
      </rPr>
      <t xml:space="preserve"> (per 80% alloggi)</t>
    </r>
  </si>
  <si>
    <r>
      <t xml:space="preserve">  Q 8</t>
    </r>
    <r>
      <rPr>
        <b/>
        <sz val="12"/>
        <rFont val="Calibri"/>
        <family val="2"/>
      </rPr>
      <t xml:space="preserve">                              QUADRO  ECONOMICO  COMPLESSIVO  DELL'INTERVENTO</t>
    </r>
  </si>
  <si>
    <r>
      <t xml:space="preserve">  Q 9</t>
    </r>
    <r>
      <rPr>
        <b/>
        <sz val="12"/>
        <rFont val="Calibri"/>
        <family val="2"/>
      </rPr>
      <t xml:space="preserve">                               QUADRO  PER EVENTUALI VARIAZIONI IN CORSO D'OPERA</t>
    </r>
  </si>
  <si>
    <t>€/mq di Sc</t>
  </si>
  <si>
    <r>
      <t xml:space="preserve">            </t>
    </r>
    <r>
      <rPr>
        <b/>
        <sz val="10"/>
        <rFont val="Calibri"/>
        <family val="2"/>
      </rPr>
      <t>Sc   °</t>
    </r>
  </si>
  <si>
    <r>
      <t>V. v.p.p.</t>
    </r>
    <r>
      <rPr>
        <sz val="10"/>
        <rFont val="Calibri"/>
        <family val="2"/>
      </rPr>
      <t xml:space="preserve"> </t>
    </r>
  </si>
  <si>
    <r>
      <t>&lt;</t>
    </r>
    <r>
      <rPr>
        <sz val="10"/>
        <rFont val="Calibri"/>
        <family val="2"/>
      </rPr>
      <t xml:space="preserve"> 4,5</t>
    </r>
  </si>
  <si>
    <r>
      <t>_________</t>
    </r>
    <r>
      <rPr>
        <sz val="10"/>
        <rFont val="Calibri"/>
        <family val="2"/>
      </rPr>
      <t xml:space="preserve"> , lì </t>
    </r>
    <r>
      <rPr>
        <b/>
        <sz val="10"/>
        <rFont val="Calibri"/>
        <family val="2"/>
      </rPr>
      <t>_________</t>
    </r>
  </si>
  <si>
    <r>
      <t>_________</t>
    </r>
    <r>
      <rPr>
        <sz val="10"/>
        <rFont val="Calibri"/>
        <family val="2"/>
      </rPr>
      <t xml:space="preserve"> ,lì </t>
    </r>
    <r>
      <rPr>
        <b/>
        <sz val="10"/>
        <rFont val="Calibri"/>
        <family val="2"/>
      </rPr>
      <t>_________</t>
    </r>
  </si>
  <si>
    <r>
      <t xml:space="preserve">APE post-operam in classe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G</t>
    </r>
    <r>
      <rPr>
        <sz val="10"/>
        <rFont val="Calibri"/>
        <family val="2"/>
      </rPr>
      <t xml:space="preserve"> (per 80% alloggi)</t>
    </r>
  </si>
  <si>
    <t>Zona a vincolo ex L. 1497/39 o L. 1089/39 (D.Lgs. 42/2004)</t>
  </si>
  <si>
    <t xml:space="preserve"> C.T.R. + IVA</t>
  </si>
  <si>
    <t xml:space="preserve"> ECONOMIE IVA</t>
  </si>
  <si>
    <t>recupero primario</t>
  </si>
  <si>
    <t>recupero
 secondario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</si>
</sst>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  <numFmt numFmtId="197" formatCode="_-[$€-2]\ * #,##0.00_-;\-[$€-2]\ * #,##0.00_-;_-[$€-2]\ * &quot;-&quot;??_-"/>
  </numFmts>
  <fonts count="8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8"/>
      <name val="Calibri"/>
      <family val="2"/>
    </font>
    <font>
      <sz val="10"/>
      <color indexed="40"/>
      <name val="Calibri"/>
      <family val="2"/>
    </font>
    <font>
      <b/>
      <sz val="14"/>
      <name val="Calibri"/>
      <family val="2"/>
    </font>
    <font>
      <b/>
      <sz val="8.5"/>
      <name val="Calibri"/>
      <family val="2"/>
    </font>
    <font>
      <b/>
      <sz val="10"/>
      <color indexed="16"/>
      <name val="Calibri"/>
      <family val="2"/>
    </font>
    <font>
      <b/>
      <u val="single"/>
      <sz val="10"/>
      <name val="Calibri"/>
      <family val="2"/>
    </font>
    <font>
      <b/>
      <sz val="10"/>
      <color indexed="4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40"/>
      <name val="Calibri"/>
      <family val="2"/>
    </font>
    <font>
      <sz val="9"/>
      <name val="Calibri"/>
      <family val="2"/>
    </font>
    <font>
      <b/>
      <sz val="8"/>
      <color indexed="40"/>
      <name val="Calibri"/>
      <family val="2"/>
    </font>
    <font>
      <b/>
      <sz val="7.5"/>
      <name val="Calibri"/>
      <family val="2"/>
    </font>
    <font>
      <u val="single"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8"/>
      <name val="Calibri"/>
      <family val="2"/>
    </font>
    <font>
      <b/>
      <sz val="32"/>
      <color indexed="8"/>
      <name val="Arial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rgb="FF00B0F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97" fontId="0" fillId="0" borderId="0" applyFont="0" applyFill="0" applyBorder="0" applyAlignment="0" applyProtection="0"/>
    <xf numFmtId="0" fontId="6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9">
      <alignment/>
      <protection/>
    </xf>
    <xf numFmtId="0" fontId="1" fillId="0" borderId="0" xfId="49" applyAlignment="1">
      <alignment horizontal="center"/>
      <protection/>
    </xf>
    <xf numFmtId="0" fontId="1" fillId="0" borderId="0" xfId="50">
      <alignment/>
      <protection/>
    </xf>
    <xf numFmtId="0" fontId="1" fillId="0" borderId="0" xfId="50" applyBorder="1">
      <alignment/>
      <protection/>
    </xf>
    <xf numFmtId="0" fontId="1" fillId="0" borderId="0" xfId="50" applyAlignment="1">
      <alignment horizontal="center"/>
      <protection/>
    </xf>
    <xf numFmtId="0" fontId="1" fillId="0" borderId="0" xfId="53">
      <alignment/>
      <protection/>
    </xf>
    <xf numFmtId="3" fontId="1" fillId="0" borderId="0" xfId="53" applyNumberFormat="1">
      <alignment/>
      <protection/>
    </xf>
    <xf numFmtId="0" fontId="1" fillId="0" borderId="0" xfId="53" applyBorder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47">
      <alignment/>
      <protection/>
    </xf>
    <xf numFmtId="0" fontId="1" fillId="0" borderId="0" xfId="52">
      <alignment/>
      <protection/>
    </xf>
    <xf numFmtId="0" fontId="1" fillId="0" borderId="0" xfId="52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6" fillId="0" borderId="0" xfId="0" applyNumberFormat="1" applyFont="1" applyAlignment="1">
      <alignment horizontal="left"/>
    </xf>
    <xf numFmtId="0" fontId="0" fillId="0" borderId="0" xfId="47" applyAlignment="1">
      <alignment vertical="center"/>
      <protection/>
    </xf>
    <xf numFmtId="0" fontId="13" fillId="0" borderId="11" xfId="48" applyFont="1" applyBorder="1">
      <alignment/>
      <protection/>
    </xf>
    <xf numFmtId="0" fontId="13" fillId="0" borderId="0" xfId="48" applyFont="1" applyBorder="1">
      <alignment/>
      <protection/>
    </xf>
    <xf numFmtId="0" fontId="13" fillId="0" borderId="12" xfId="48" applyFont="1" applyBorder="1">
      <alignment/>
      <protection/>
    </xf>
    <xf numFmtId="0" fontId="13" fillId="0" borderId="0" xfId="48" applyFont="1">
      <alignment/>
      <protection/>
    </xf>
    <xf numFmtId="0" fontId="32" fillId="0" borderId="0" xfId="48" applyFont="1">
      <alignment/>
      <protection/>
    </xf>
    <xf numFmtId="0" fontId="33" fillId="0" borderId="13" xfId="48" applyFont="1" applyBorder="1" applyAlignment="1">
      <alignment horizontal="center" vertical="center"/>
      <protection/>
    </xf>
    <xf numFmtId="0" fontId="13" fillId="0" borderId="13" xfId="48" applyFont="1" applyBorder="1" applyAlignment="1">
      <alignment vertical="center"/>
      <protection/>
    </xf>
    <xf numFmtId="0" fontId="13" fillId="0" borderId="14" xfId="48" applyFont="1" applyBorder="1" applyAlignment="1">
      <alignment vertical="center"/>
      <protection/>
    </xf>
    <xf numFmtId="0" fontId="33" fillId="0" borderId="14" xfId="48" applyFont="1" applyBorder="1" applyAlignment="1">
      <alignment vertical="center"/>
      <protection/>
    </xf>
    <xf numFmtId="0" fontId="13" fillId="0" borderId="15" xfId="48" applyFont="1" applyBorder="1">
      <alignment/>
      <protection/>
    </xf>
    <xf numFmtId="0" fontId="13" fillId="0" borderId="16" xfId="48" applyFont="1" applyBorder="1">
      <alignment/>
      <protection/>
    </xf>
    <xf numFmtId="0" fontId="34" fillId="0" borderId="15" xfId="48" applyFont="1" applyBorder="1" applyAlignment="1">
      <alignment vertical="top"/>
      <protection/>
    </xf>
    <xf numFmtId="0" fontId="14" fillId="0" borderId="17" xfId="48" applyFont="1" applyBorder="1" applyAlignment="1">
      <alignment horizontal="center"/>
      <protection/>
    </xf>
    <xf numFmtId="0" fontId="13" fillId="0" borderId="17" xfId="48" applyFont="1" applyBorder="1" applyAlignment="1">
      <alignment horizontal="center"/>
      <protection/>
    </xf>
    <xf numFmtId="0" fontId="13" fillId="0" borderId="18" xfId="48" applyFont="1" applyBorder="1" applyAlignment="1">
      <alignment horizontal="center"/>
      <protection/>
    </xf>
    <xf numFmtId="0" fontId="13" fillId="0" borderId="12" xfId="48" applyFont="1" applyBorder="1" applyAlignment="1">
      <alignment horizontal="center"/>
      <protection/>
    </xf>
    <xf numFmtId="14" fontId="13" fillId="0" borderId="18" xfId="48" applyNumberFormat="1" applyFont="1" applyBorder="1" applyAlignment="1">
      <alignment horizontal="center"/>
      <protection/>
    </xf>
    <xf numFmtId="0" fontId="13" fillId="0" borderId="18" xfId="48" applyFont="1" applyBorder="1">
      <alignment/>
      <protection/>
    </xf>
    <xf numFmtId="0" fontId="12" fillId="0" borderId="11" xfId="48" applyFont="1" applyBorder="1">
      <alignment/>
      <protection/>
    </xf>
    <xf numFmtId="0" fontId="12" fillId="0" borderId="0" xfId="48" applyFont="1" applyBorder="1">
      <alignment/>
      <protection/>
    </xf>
    <xf numFmtId="0" fontId="12" fillId="0" borderId="0" xfId="48" applyFont="1">
      <alignment/>
      <protection/>
    </xf>
    <xf numFmtId="0" fontId="12" fillId="0" borderId="19" xfId="48" applyFont="1" applyBorder="1">
      <alignment/>
      <protection/>
    </xf>
    <xf numFmtId="0" fontId="12" fillId="0" borderId="20" xfId="48" applyFont="1" applyBorder="1">
      <alignment/>
      <protection/>
    </xf>
    <xf numFmtId="0" fontId="13" fillId="0" borderId="20" xfId="48" applyFont="1" applyBorder="1">
      <alignment/>
      <protection/>
    </xf>
    <xf numFmtId="0" fontId="12" fillId="0" borderId="13" xfId="48" applyFont="1" applyBorder="1">
      <alignment/>
      <protection/>
    </xf>
    <xf numFmtId="0" fontId="12" fillId="0" borderId="10" xfId="48" applyFont="1" applyBorder="1">
      <alignment/>
      <protection/>
    </xf>
    <xf numFmtId="0" fontId="13" fillId="0" borderId="10" xfId="48" applyFont="1" applyBorder="1">
      <alignment/>
      <protection/>
    </xf>
    <xf numFmtId="0" fontId="13" fillId="0" borderId="10" xfId="48" applyFont="1" applyBorder="1" applyAlignment="1">
      <alignment horizontal="left"/>
      <protection/>
    </xf>
    <xf numFmtId="0" fontId="13" fillId="0" borderId="14" xfId="48" applyFont="1" applyBorder="1">
      <alignment/>
      <protection/>
    </xf>
    <xf numFmtId="0" fontId="12" fillId="0" borderId="15" xfId="48" applyFont="1" applyBorder="1">
      <alignment/>
      <protection/>
    </xf>
    <xf numFmtId="0" fontId="12" fillId="0" borderId="16" xfId="48" applyFont="1" applyBorder="1">
      <alignment/>
      <protection/>
    </xf>
    <xf numFmtId="0" fontId="13" fillId="0" borderId="21" xfId="48" applyFont="1" applyBorder="1">
      <alignment/>
      <protection/>
    </xf>
    <xf numFmtId="182" fontId="13" fillId="0" borderId="20" xfId="68" applyFont="1" applyBorder="1" applyAlignment="1">
      <alignment horizontal="left"/>
    </xf>
    <xf numFmtId="3" fontId="13" fillId="0" borderId="20" xfId="48" applyNumberFormat="1" applyFont="1" applyBorder="1">
      <alignment/>
      <protection/>
    </xf>
    <xf numFmtId="0" fontId="12" fillId="0" borderId="22" xfId="48" applyFont="1" applyBorder="1" applyAlignment="1">
      <alignment horizontal="center" vertical="center"/>
      <protection/>
    </xf>
    <xf numFmtId="14" fontId="13" fillId="0" borderId="17" xfId="48" applyNumberFormat="1" applyFont="1" applyBorder="1" applyAlignment="1">
      <alignment horizontal="center"/>
      <protection/>
    </xf>
    <xf numFmtId="0" fontId="13" fillId="0" borderId="22" xfId="48" applyFont="1" applyBorder="1" applyAlignment="1">
      <alignment horizontal="center"/>
      <protection/>
    </xf>
    <xf numFmtId="0" fontId="13" fillId="0" borderId="17" xfId="48" applyFont="1" applyBorder="1" applyAlignment="1">
      <alignment horizontal="left"/>
      <protection/>
    </xf>
    <xf numFmtId="0" fontId="13" fillId="0" borderId="11" xfId="49" applyFont="1" applyBorder="1">
      <alignment/>
      <protection/>
    </xf>
    <xf numFmtId="0" fontId="13" fillId="0" borderId="0" xfId="49" applyFont="1" applyBorder="1">
      <alignment/>
      <protection/>
    </xf>
    <xf numFmtId="0" fontId="12" fillId="0" borderId="12" xfId="49" applyFont="1" applyBorder="1" applyAlignment="1">
      <alignment horizontal="right"/>
      <protection/>
    </xf>
    <xf numFmtId="0" fontId="12" fillId="0" borderId="0" xfId="49" applyFont="1" applyBorder="1">
      <alignment/>
      <protection/>
    </xf>
    <xf numFmtId="0" fontId="13" fillId="0" borderId="22" xfId="49" applyFont="1" applyBorder="1">
      <alignment/>
      <protection/>
    </xf>
    <xf numFmtId="0" fontId="13" fillId="0" borderId="12" xfId="49" applyFont="1" applyBorder="1">
      <alignment/>
      <protection/>
    </xf>
    <xf numFmtId="0" fontId="12" fillId="0" borderId="0" xfId="49" applyFont="1" applyBorder="1" applyAlignment="1">
      <alignment horizontal="right"/>
      <protection/>
    </xf>
    <xf numFmtId="0" fontId="35" fillId="0" borderId="22" xfId="49" applyFont="1" applyBorder="1" applyAlignment="1">
      <alignment horizontal="center"/>
      <protection/>
    </xf>
    <xf numFmtId="0" fontId="35" fillId="0" borderId="0" xfId="49" applyFont="1" applyBorder="1" applyAlignment="1">
      <alignment horizontal="center"/>
      <protection/>
    </xf>
    <xf numFmtId="0" fontId="13" fillId="0" borderId="0" xfId="49" applyFont="1">
      <alignment/>
      <protection/>
    </xf>
    <xf numFmtId="0" fontId="12" fillId="0" borderId="15" xfId="49" applyFont="1" applyBorder="1">
      <alignment/>
      <protection/>
    </xf>
    <xf numFmtId="0" fontId="13" fillId="0" borderId="16" xfId="49" applyFont="1" applyBorder="1">
      <alignment/>
      <protection/>
    </xf>
    <xf numFmtId="0" fontId="13" fillId="0" borderId="21" xfId="49" applyFont="1" applyBorder="1">
      <alignment/>
      <protection/>
    </xf>
    <xf numFmtId="0" fontId="13" fillId="0" borderId="23" xfId="49" applyFont="1" applyBorder="1">
      <alignment/>
      <protection/>
    </xf>
    <xf numFmtId="0" fontId="13" fillId="0" borderId="15" xfId="49" applyFont="1" applyBorder="1">
      <alignment/>
      <protection/>
    </xf>
    <xf numFmtId="1" fontId="13" fillId="0" borderId="17" xfId="49" applyNumberFormat="1" applyFont="1" applyBorder="1" applyAlignment="1">
      <alignment horizontal="right"/>
      <protection/>
    </xf>
    <xf numFmtId="1" fontId="13" fillId="0" borderId="20" xfId="49" applyNumberFormat="1" applyFont="1" applyBorder="1" applyAlignment="1">
      <alignment horizontal="right"/>
      <protection/>
    </xf>
    <xf numFmtId="1" fontId="36" fillId="0" borderId="17" xfId="49" applyNumberFormat="1" applyFont="1" applyBorder="1" applyAlignment="1">
      <alignment horizontal="right"/>
      <protection/>
    </xf>
    <xf numFmtId="1" fontId="13" fillId="33" borderId="20" xfId="49" applyNumberFormat="1" applyFont="1" applyFill="1" applyBorder="1" applyAlignment="1">
      <alignment horizontal="right"/>
      <protection/>
    </xf>
    <xf numFmtId="1" fontId="36" fillId="33" borderId="17" xfId="49" applyNumberFormat="1" applyFont="1" applyFill="1" applyBorder="1">
      <alignment/>
      <protection/>
    </xf>
    <xf numFmtId="2" fontId="13" fillId="0" borderId="17" xfId="49" applyNumberFormat="1" applyFont="1" applyBorder="1" applyAlignment="1">
      <alignment horizontal="right"/>
      <protection/>
    </xf>
    <xf numFmtId="2" fontId="13" fillId="0" borderId="20" xfId="49" applyNumberFormat="1" applyFont="1" applyBorder="1" applyAlignment="1">
      <alignment horizontal="right"/>
      <protection/>
    </xf>
    <xf numFmtId="2" fontId="36" fillId="0" borderId="17" xfId="49" applyNumberFormat="1" applyFont="1" applyBorder="1" applyAlignment="1">
      <alignment horizontal="right"/>
      <protection/>
    </xf>
    <xf numFmtId="2" fontId="13" fillId="33" borderId="20" xfId="49" applyNumberFormat="1" applyFont="1" applyFill="1" applyBorder="1" applyAlignment="1">
      <alignment horizontal="right"/>
      <protection/>
    </xf>
    <xf numFmtId="2" fontId="36" fillId="33" borderId="17" xfId="49" applyNumberFormat="1" applyFont="1" applyFill="1" applyBorder="1">
      <alignment/>
      <protection/>
    </xf>
    <xf numFmtId="0" fontId="12" fillId="0" borderId="20" xfId="49" applyFont="1" applyBorder="1">
      <alignment/>
      <protection/>
    </xf>
    <xf numFmtId="0" fontId="13" fillId="0" borderId="18" xfId="49" applyFont="1" applyBorder="1">
      <alignment/>
      <protection/>
    </xf>
    <xf numFmtId="2" fontId="36" fillId="0" borderId="17" xfId="49" applyNumberFormat="1" applyFont="1" applyBorder="1">
      <alignment/>
      <protection/>
    </xf>
    <xf numFmtId="0" fontId="13" fillId="0" borderId="20" xfId="49" applyFont="1" applyBorder="1">
      <alignment/>
      <protection/>
    </xf>
    <xf numFmtId="0" fontId="36" fillId="0" borderId="20" xfId="49" applyFont="1" applyBorder="1" applyAlignment="1">
      <alignment horizontal="left"/>
      <protection/>
    </xf>
    <xf numFmtId="0" fontId="13" fillId="0" borderId="20" xfId="49" applyFont="1" applyBorder="1" applyAlignment="1">
      <alignment horizontal="left"/>
      <protection/>
    </xf>
    <xf numFmtId="0" fontId="13" fillId="34" borderId="13" xfId="48" applyFont="1" applyFill="1" applyBorder="1">
      <alignment/>
      <protection/>
    </xf>
    <xf numFmtId="0" fontId="13" fillId="34" borderId="10" xfId="48" applyFont="1" applyFill="1" applyBorder="1">
      <alignment/>
      <protection/>
    </xf>
    <xf numFmtId="0" fontId="13" fillId="34" borderId="14" xfId="48" applyFont="1" applyFill="1" applyBorder="1">
      <alignment/>
      <protection/>
    </xf>
    <xf numFmtId="0" fontId="13" fillId="34" borderId="14" xfId="48" applyFont="1" applyFill="1" applyBorder="1" applyAlignment="1">
      <alignment horizontal="center" vertical="center"/>
      <protection/>
    </xf>
    <xf numFmtId="0" fontId="37" fillId="34" borderId="19" xfId="48" applyFont="1" applyFill="1" applyBorder="1" applyAlignment="1">
      <alignment vertical="center"/>
      <protection/>
    </xf>
    <xf numFmtId="0" fontId="37" fillId="34" borderId="20" xfId="48" applyFont="1" applyFill="1" applyBorder="1">
      <alignment/>
      <protection/>
    </xf>
    <xf numFmtId="0" fontId="13" fillId="34" borderId="20" xfId="48" applyFont="1" applyFill="1" applyBorder="1">
      <alignment/>
      <protection/>
    </xf>
    <xf numFmtId="0" fontId="13" fillId="34" borderId="18" xfId="48" applyFont="1" applyFill="1" applyBorder="1">
      <alignment/>
      <protection/>
    </xf>
    <xf numFmtId="0" fontId="12" fillId="34" borderId="17" xfId="49" applyFont="1" applyFill="1" applyBorder="1" applyAlignment="1">
      <alignment horizontal="center" vertical="center"/>
      <protection/>
    </xf>
    <xf numFmtId="0" fontId="12" fillId="34" borderId="20" xfId="49" applyFont="1" applyFill="1" applyBorder="1" applyAlignment="1">
      <alignment horizontal="center" vertical="center"/>
      <protection/>
    </xf>
    <xf numFmtId="0" fontId="13" fillId="34" borderId="20" xfId="49" applyFont="1" applyFill="1" applyBorder="1">
      <alignment/>
      <protection/>
    </xf>
    <xf numFmtId="0" fontId="12" fillId="34" borderId="17" xfId="49" applyFont="1" applyFill="1" applyBorder="1" applyAlignment="1">
      <alignment horizontal="center"/>
      <protection/>
    </xf>
    <xf numFmtId="0" fontId="12" fillId="34" borderId="20" xfId="49" applyFont="1" applyFill="1" applyBorder="1" applyAlignment="1">
      <alignment horizontal="center"/>
      <protection/>
    </xf>
    <xf numFmtId="0" fontId="35" fillId="0" borderId="24" xfId="50" applyFont="1" applyBorder="1">
      <alignment/>
      <protection/>
    </xf>
    <xf numFmtId="0" fontId="13" fillId="0" borderId="10" xfId="50" applyFont="1" applyBorder="1">
      <alignment/>
      <protection/>
    </xf>
    <xf numFmtId="0" fontId="13" fillId="0" borderId="24" xfId="50" applyFont="1" applyBorder="1">
      <alignment/>
      <protection/>
    </xf>
    <xf numFmtId="0" fontId="35" fillId="0" borderId="22" xfId="50" applyFont="1" applyBorder="1">
      <alignment/>
      <protection/>
    </xf>
    <xf numFmtId="0" fontId="12" fillId="0" borderId="0" xfId="50" applyFont="1" applyBorder="1" applyAlignment="1">
      <alignment horizontal="center"/>
      <protection/>
    </xf>
    <xf numFmtId="0" fontId="12" fillId="0" borderId="22" xfId="50" applyFont="1" applyBorder="1" applyAlignment="1">
      <alignment horizontal="center"/>
      <protection/>
    </xf>
    <xf numFmtId="0" fontId="13" fillId="0" borderId="23" xfId="50" applyFont="1" applyBorder="1">
      <alignment/>
      <protection/>
    </xf>
    <xf numFmtId="0" fontId="13" fillId="0" borderId="16" xfId="50" applyFont="1" applyBorder="1">
      <alignment/>
      <protection/>
    </xf>
    <xf numFmtId="0" fontId="35" fillId="0" borderId="23" xfId="50" applyFont="1" applyBorder="1" applyAlignment="1">
      <alignment horizontal="center"/>
      <protection/>
    </xf>
    <xf numFmtId="0" fontId="38" fillId="0" borderId="17" xfId="50" applyFont="1" applyBorder="1" applyAlignment="1">
      <alignment vertical="center"/>
      <protection/>
    </xf>
    <xf numFmtId="0" fontId="13" fillId="0" borderId="17" xfId="0" applyFont="1" applyBorder="1" applyAlignment="1">
      <alignment horizontal="center"/>
    </xf>
    <xf numFmtId="0" fontId="38" fillId="0" borderId="17" xfId="50" applyFont="1" applyBorder="1" applyAlignment="1">
      <alignment horizontal="center" vertical="center"/>
      <protection/>
    </xf>
    <xf numFmtId="0" fontId="38" fillId="0" borderId="20" xfId="50" applyFont="1" applyBorder="1" applyAlignment="1">
      <alignment vertical="center"/>
      <protection/>
    </xf>
    <xf numFmtId="0" fontId="37" fillId="34" borderId="19" xfId="50" applyFont="1" applyFill="1" applyBorder="1" applyAlignment="1">
      <alignment vertical="center"/>
      <protection/>
    </xf>
    <xf numFmtId="0" fontId="37" fillId="34" borderId="20" xfId="50" applyFont="1" applyFill="1" applyBorder="1">
      <alignment/>
      <protection/>
    </xf>
    <xf numFmtId="0" fontId="13" fillId="34" borderId="20" xfId="50" applyFont="1" applyFill="1" applyBorder="1">
      <alignment/>
      <protection/>
    </xf>
    <xf numFmtId="0" fontId="13" fillId="34" borderId="10" xfId="50" applyFont="1" applyFill="1" applyBorder="1">
      <alignment/>
      <protection/>
    </xf>
    <xf numFmtId="0" fontId="13" fillId="34" borderId="14" xfId="50" applyFont="1" applyFill="1" applyBorder="1">
      <alignment/>
      <protection/>
    </xf>
    <xf numFmtId="0" fontId="12" fillId="34" borderId="17" xfId="50" applyFont="1" applyFill="1" applyBorder="1" applyAlignment="1">
      <alignment horizontal="center" vertical="center"/>
      <protection/>
    </xf>
    <xf numFmtId="0" fontId="12" fillId="34" borderId="20" xfId="50" applyFont="1" applyFill="1" applyBorder="1" applyAlignment="1">
      <alignment horizontal="center" vertical="center"/>
      <protection/>
    </xf>
    <xf numFmtId="0" fontId="13" fillId="0" borderId="10" xfId="52" applyFont="1" applyBorder="1">
      <alignment/>
      <protection/>
    </xf>
    <xf numFmtId="0" fontId="12" fillId="0" borderId="10" xfId="52" applyFont="1" applyBorder="1">
      <alignment/>
      <protection/>
    </xf>
    <xf numFmtId="3" fontId="13" fillId="0" borderId="10" xfId="52" applyNumberFormat="1" applyFont="1" applyBorder="1">
      <alignment/>
      <protection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/>
      <protection/>
    </xf>
    <xf numFmtId="0" fontId="12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/>
      <protection/>
    </xf>
    <xf numFmtId="0" fontId="13" fillId="0" borderId="0" xfId="47" applyFont="1">
      <alignment/>
      <protection/>
    </xf>
    <xf numFmtId="3" fontId="12" fillId="0" borderId="16" xfId="52" applyNumberFormat="1" applyFont="1" applyFill="1" applyBorder="1" applyAlignment="1">
      <alignment horizontal="center"/>
      <protection/>
    </xf>
    <xf numFmtId="0" fontId="13" fillId="0" borderId="17" xfId="47" applyFont="1" applyBorder="1" applyAlignment="1">
      <alignment horizontal="center"/>
      <protection/>
    </xf>
    <xf numFmtId="0" fontId="12" fillId="0" borderId="17" xfId="47" applyFont="1" applyBorder="1" applyAlignment="1">
      <alignment horizontal="center"/>
      <protection/>
    </xf>
    <xf numFmtId="4" fontId="12" fillId="0" borderId="17" xfId="47" applyNumberFormat="1" applyFont="1" applyBorder="1" applyProtection="1">
      <alignment/>
      <protection locked="0"/>
    </xf>
    <xf numFmtId="0" fontId="13" fillId="0" borderId="0" xfId="47" applyFont="1" applyAlignment="1">
      <alignment horizontal="center"/>
      <protection/>
    </xf>
    <xf numFmtId="0" fontId="39" fillId="0" borderId="0" xfId="47" applyFont="1" applyAlignment="1">
      <alignment horizontal="right"/>
      <protection/>
    </xf>
    <xf numFmtId="0" fontId="40" fillId="0" borderId="0" xfId="51" applyFont="1" applyFill="1" applyBorder="1" applyAlignment="1">
      <alignment horizontal="center"/>
      <protection/>
    </xf>
    <xf numFmtId="4" fontId="12" fillId="34" borderId="17" xfId="47" applyNumberFormat="1" applyFont="1" applyFill="1" applyBorder="1" applyAlignment="1" applyProtection="1">
      <alignment horizontal="center" vertical="center"/>
      <protection/>
    </xf>
    <xf numFmtId="0" fontId="13" fillId="0" borderId="19" xfId="47" applyFont="1" applyBorder="1" applyAlignment="1">
      <alignment/>
      <protection/>
    </xf>
    <xf numFmtId="0" fontId="13" fillId="0" borderId="20" xfId="47" applyFont="1" applyBorder="1" applyAlignment="1">
      <alignment/>
      <protection/>
    </xf>
    <xf numFmtId="0" fontId="33" fillId="0" borderId="17" xfId="47" applyFont="1" applyBorder="1" applyAlignment="1">
      <alignment horizontal="center" wrapText="1"/>
      <protection/>
    </xf>
    <xf numFmtId="0" fontId="13" fillId="0" borderId="17" xfId="47" applyFont="1" applyBorder="1" applyAlignment="1">
      <alignment/>
      <protection/>
    </xf>
    <xf numFmtId="0" fontId="13" fillId="0" borderId="17" xfId="47" applyFont="1" applyBorder="1" applyAlignment="1" applyProtection="1">
      <alignment/>
      <protection locked="0"/>
    </xf>
    <xf numFmtId="0" fontId="40" fillId="0" borderId="0" xfId="52" applyFont="1" applyFill="1" applyBorder="1" applyAlignment="1">
      <alignment horizontal="center"/>
      <protection/>
    </xf>
    <xf numFmtId="0" fontId="13" fillId="0" borderId="24" xfId="47" applyFont="1" applyBorder="1" applyAlignment="1">
      <alignment horizontal="center" vertical="center"/>
      <protection/>
    </xf>
    <xf numFmtId="49" fontId="13" fillId="0" borderId="24" xfId="47" applyNumberFormat="1" applyFont="1" applyBorder="1" applyAlignment="1">
      <alignment horizontal="center" vertical="center" textRotation="90" wrapText="1"/>
      <protection/>
    </xf>
    <xf numFmtId="49" fontId="13" fillId="0" borderId="17" xfId="47" applyNumberFormat="1" applyFont="1" applyBorder="1" applyAlignment="1">
      <alignment wrapText="1"/>
      <protection/>
    </xf>
    <xf numFmtId="2" fontId="13" fillId="10" borderId="17" xfId="47" applyNumberFormat="1" applyFont="1" applyFill="1" applyBorder="1" applyAlignment="1" applyProtection="1">
      <alignment horizontal="center" wrapText="1"/>
      <protection locked="0"/>
    </xf>
    <xf numFmtId="195" fontId="13" fillId="34" borderId="17" xfId="47" applyNumberFormat="1" applyFont="1" applyFill="1" applyBorder="1" applyProtection="1">
      <alignment/>
      <protection/>
    </xf>
    <xf numFmtId="4" fontId="36" fillId="0" borderId="17" xfId="47" applyNumberFormat="1" applyFont="1" applyBorder="1" applyProtection="1">
      <alignment/>
      <protection locked="0"/>
    </xf>
    <xf numFmtId="195" fontId="13" fillId="0" borderId="17" xfId="47" applyNumberFormat="1" applyFont="1" applyBorder="1" applyProtection="1">
      <alignment/>
      <protection locked="0"/>
    </xf>
    <xf numFmtId="0" fontId="13" fillId="0" borderId="18" xfId="47" applyFont="1" applyBorder="1" applyAlignment="1">
      <alignment/>
      <protection/>
    </xf>
    <xf numFmtId="4" fontId="41" fillId="0" borderId="17" xfId="47" applyNumberFormat="1" applyFont="1" applyBorder="1" applyProtection="1">
      <alignment/>
      <protection locked="0"/>
    </xf>
    <xf numFmtId="195" fontId="13" fillId="0" borderId="0" xfId="47" applyNumberFormat="1" applyFont="1">
      <alignment/>
      <protection/>
    </xf>
    <xf numFmtId="4" fontId="13" fillId="0" borderId="0" xfId="47" applyNumberFormat="1" applyFont="1">
      <alignment/>
      <protection/>
    </xf>
    <xf numFmtId="3" fontId="12" fillId="0" borderId="10" xfId="52" applyNumberFormat="1" applyFont="1" applyFill="1" applyBorder="1" applyAlignment="1">
      <alignment horizontal="center"/>
      <protection/>
    </xf>
    <xf numFmtId="4" fontId="42" fillId="0" borderId="17" xfId="47" applyNumberFormat="1" applyFont="1" applyBorder="1" applyProtection="1">
      <alignment/>
      <protection locked="0"/>
    </xf>
    <xf numFmtId="0" fontId="13" fillId="0" borderId="0" xfId="52" applyFont="1" applyAlignment="1">
      <alignment vertic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3" fontId="12" fillId="0" borderId="16" xfId="52" applyNumberFormat="1" applyFont="1" applyFill="1" applyBorder="1" applyAlignment="1">
      <alignment horizontal="center" vertical="center"/>
      <protection/>
    </xf>
    <xf numFmtId="0" fontId="13" fillId="0" borderId="24" xfId="47" applyFont="1" applyFill="1" applyBorder="1" applyAlignment="1">
      <alignment horizontal="center" vertical="center"/>
      <protection/>
    </xf>
    <xf numFmtId="49" fontId="13" fillId="0" borderId="24" xfId="47" applyNumberFormat="1" applyFont="1" applyFill="1" applyBorder="1" applyAlignment="1">
      <alignment horizontal="center" vertical="center" textRotation="90" wrapText="1"/>
      <protection/>
    </xf>
    <xf numFmtId="49" fontId="13" fillId="0" borderId="17" xfId="47" applyNumberFormat="1" applyFont="1" applyFill="1" applyBorder="1" applyAlignment="1">
      <alignment wrapText="1"/>
      <protection/>
    </xf>
    <xf numFmtId="0" fontId="13" fillId="0" borderId="17" xfId="47" applyFont="1" applyFill="1" applyBorder="1" applyAlignment="1">
      <alignment horizontal="center"/>
      <protection/>
    </xf>
    <xf numFmtId="4" fontId="36" fillId="0" borderId="17" xfId="47" applyNumberFormat="1" applyFont="1" applyFill="1" applyBorder="1" applyProtection="1">
      <alignment/>
      <protection locked="0"/>
    </xf>
    <xf numFmtId="0" fontId="13" fillId="0" borderId="0" xfId="47" applyFont="1" applyAlignment="1">
      <alignment vertical="center"/>
      <protection/>
    </xf>
    <xf numFmtId="49" fontId="13" fillId="0" borderId="17" xfId="47" applyNumberFormat="1" applyFont="1" applyBorder="1" applyAlignment="1">
      <alignment horizontal="center" vertical="center"/>
      <protection/>
    </xf>
    <xf numFmtId="4" fontId="77" fillId="0" borderId="17" xfId="47" applyNumberFormat="1" applyFont="1" applyBorder="1" applyProtection="1">
      <alignment/>
      <protection locked="0"/>
    </xf>
    <xf numFmtId="3" fontId="12" fillId="0" borderId="10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/>
    </xf>
    <xf numFmtId="0" fontId="43" fillId="0" borderId="0" xfId="0" applyFont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182" fontId="45" fillId="0" borderId="11" xfId="69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0" xfId="0" applyFont="1" applyBorder="1" applyAlignment="1">
      <alignment/>
    </xf>
    <xf numFmtId="2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Border="1" applyAlignment="1">
      <alignment/>
    </xf>
    <xf numFmtId="2" fontId="47" fillId="0" borderId="17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197" fontId="33" fillId="0" borderId="0" xfId="42" applyFont="1" applyBorder="1" applyAlignment="1">
      <alignment/>
    </xf>
    <xf numFmtId="0" fontId="12" fillId="0" borderId="0" xfId="0" applyFont="1" applyAlignment="1">
      <alignment/>
    </xf>
    <xf numFmtId="0" fontId="48" fillId="0" borderId="0" xfId="0" applyFont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182" fontId="45" fillId="0" borderId="19" xfId="69" applyFont="1" applyBorder="1" applyAlignment="1">
      <alignment/>
    </xf>
    <xf numFmtId="182" fontId="45" fillId="0" borderId="19" xfId="69" applyFont="1" applyBorder="1" applyAlignment="1">
      <alignment vertical="center"/>
    </xf>
    <xf numFmtId="0" fontId="35" fillId="0" borderId="16" xfId="0" applyFont="1" applyBorder="1" applyAlignment="1">
      <alignment/>
    </xf>
    <xf numFmtId="182" fontId="45" fillId="0" borderId="15" xfId="69" applyFont="1" applyBorder="1" applyAlignment="1">
      <alignment/>
    </xf>
    <xf numFmtId="4" fontId="33" fillId="0" borderId="0" xfId="0" applyNumberFormat="1" applyFont="1" applyBorder="1" applyAlignment="1">
      <alignment/>
    </xf>
    <xf numFmtId="4" fontId="33" fillId="0" borderId="18" xfId="0" applyNumberFormat="1" applyFont="1" applyBorder="1" applyAlignment="1">
      <alignment/>
    </xf>
    <xf numFmtId="4" fontId="47" fillId="0" borderId="21" xfId="0" applyNumberFormat="1" applyFont="1" applyBorder="1" applyAlignment="1">
      <alignment/>
    </xf>
    <xf numFmtId="4" fontId="33" fillId="0" borderId="21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9" fillId="0" borderId="21" xfId="0" applyNumberFormat="1" applyFont="1" applyBorder="1" applyAlignment="1">
      <alignment/>
    </xf>
    <xf numFmtId="4" fontId="35" fillId="34" borderId="25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82" fontId="45" fillId="0" borderId="15" xfId="69" applyFont="1" applyBorder="1" applyAlignment="1">
      <alignment vertical="center"/>
    </xf>
    <xf numFmtId="0" fontId="14" fillId="34" borderId="19" xfId="0" applyFont="1" applyFill="1" applyBorder="1" applyAlignment="1">
      <alignment/>
    </xf>
    <xf numFmtId="0" fontId="12" fillId="34" borderId="20" xfId="0" applyFont="1" applyFill="1" applyBorder="1" applyAlignment="1">
      <alignment horizontal="left"/>
    </xf>
    <xf numFmtId="0" fontId="14" fillId="34" borderId="20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40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45" fillId="0" borderId="17" xfId="0" applyNumberFormat="1" applyFont="1" applyBorder="1" applyAlignment="1">
      <alignment horizontal="center" vertical="top" textRotation="90"/>
    </xf>
    <xf numFmtId="0" fontId="13" fillId="0" borderId="17" xfId="0" applyFont="1" applyBorder="1" applyAlignment="1">
      <alignment horizontal="center" vertical="top" textRotation="90"/>
    </xf>
    <xf numFmtId="0" fontId="45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33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justify"/>
    </xf>
    <xf numFmtId="0" fontId="51" fillId="0" borderId="0" xfId="0" applyFont="1" applyAlignment="1">
      <alignment horizontal="left"/>
    </xf>
    <xf numFmtId="0" fontId="33" fillId="0" borderId="0" xfId="0" applyFont="1" applyAlignment="1">
      <alignment horizontal="center" vertical="top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fill"/>
    </xf>
    <xf numFmtId="0" fontId="13" fillId="0" borderId="12" xfId="0" applyFont="1" applyBorder="1" applyAlignment="1">
      <alignment horizontal="fill"/>
    </xf>
    <xf numFmtId="0" fontId="13" fillId="0" borderId="11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0" fontId="43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fill"/>
    </xf>
    <xf numFmtId="1" fontId="36" fillId="0" borderId="17" xfId="49" applyNumberFormat="1" applyFont="1" applyFill="1" applyBorder="1">
      <alignment/>
      <protection/>
    </xf>
    <xf numFmtId="2" fontId="36" fillId="0" borderId="17" xfId="49" applyNumberFormat="1" applyFont="1" applyFill="1" applyBorder="1">
      <alignment/>
      <protection/>
    </xf>
    <xf numFmtId="1" fontId="13" fillId="34" borderId="20" xfId="49" applyNumberFormat="1" applyFont="1" applyFill="1" applyBorder="1" applyAlignment="1">
      <alignment horizontal="right"/>
      <protection/>
    </xf>
    <xf numFmtId="2" fontId="13" fillId="34" borderId="20" xfId="49" applyNumberFormat="1" applyFont="1" applyFill="1" applyBorder="1" applyAlignment="1">
      <alignment horizontal="right"/>
      <protection/>
    </xf>
    <xf numFmtId="0" fontId="13" fillId="0" borderId="0" xfId="0" applyFont="1" applyBorder="1" applyAlignment="1" applyProtection="1">
      <alignment/>
      <protection locked="0"/>
    </xf>
    <xf numFmtId="0" fontId="35" fillId="34" borderId="17" xfId="53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3" xfId="53" applyFont="1" applyBorder="1" applyProtection="1">
      <alignment/>
      <protection locked="0"/>
    </xf>
    <xf numFmtId="0" fontId="13" fillId="0" borderId="14" xfId="53" applyFont="1" applyBorder="1" applyAlignment="1" applyProtection="1">
      <alignment horizontal="right"/>
      <protection locked="0"/>
    </xf>
    <xf numFmtId="0" fontId="13" fillId="0" borderId="10" xfId="53" applyFont="1" applyBorder="1" applyProtection="1">
      <alignment/>
      <protection locked="0"/>
    </xf>
    <xf numFmtId="0" fontId="13" fillId="0" borderId="24" xfId="53" applyFont="1" applyBorder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3" fillId="0" borderId="15" xfId="53" applyFont="1" applyBorder="1" applyProtection="1">
      <alignment/>
      <protection locked="0"/>
    </xf>
    <xf numFmtId="4" fontId="13" fillId="0" borderId="21" xfId="53" applyNumberFormat="1" applyFont="1" applyBorder="1" applyAlignment="1" applyProtection="1">
      <alignment horizontal="right"/>
      <protection locked="0"/>
    </xf>
    <xf numFmtId="195" fontId="13" fillId="0" borderId="16" xfId="53" applyNumberFormat="1" applyFont="1" applyBorder="1" applyProtection="1">
      <alignment/>
      <protection locked="0"/>
    </xf>
    <xf numFmtId="195" fontId="13" fillId="0" borderId="23" xfId="53" applyNumberFormat="1" applyFont="1" applyBorder="1" applyProtection="1">
      <alignment/>
      <protection locked="0"/>
    </xf>
    <xf numFmtId="0" fontId="13" fillId="0" borderId="16" xfId="53" applyFont="1" applyBorder="1" applyProtection="1">
      <alignment/>
      <protection locked="0"/>
    </xf>
    <xf numFmtId="0" fontId="12" fillId="0" borderId="23" xfId="53" applyFont="1" applyBorder="1" applyAlignment="1" applyProtection="1">
      <alignment horizontal="center" wrapText="1"/>
      <protection locked="0"/>
    </xf>
    <xf numFmtId="0" fontId="12" fillId="0" borderId="21" xfId="53" applyFont="1" applyBorder="1" applyAlignment="1" applyProtection="1">
      <alignment horizontal="center" wrapText="1"/>
      <protection locked="0"/>
    </xf>
    <xf numFmtId="4" fontId="13" fillId="0" borderId="21" xfId="53" applyNumberFormat="1" applyFont="1" applyBorder="1" applyProtection="1">
      <alignment/>
      <protection locked="0"/>
    </xf>
    <xf numFmtId="0" fontId="13" fillId="0" borderId="23" xfId="53" applyFont="1" applyBorder="1" applyProtection="1">
      <alignment/>
      <protection locked="0"/>
    </xf>
    <xf numFmtId="4" fontId="13" fillId="0" borderId="16" xfId="53" applyNumberFormat="1" applyFont="1" applyBorder="1" applyProtection="1">
      <alignment/>
      <protection locked="0"/>
    </xf>
    <xf numFmtId="4" fontId="78" fillId="0" borderId="21" xfId="53" applyNumberFormat="1" applyFont="1" applyBorder="1" applyAlignment="1" applyProtection="1">
      <alignment horizontal="right"/>
      <protection locked="0"/>
    </xf>
    <xf numFmtId="195" fontId="13" fillId="34" borderId="17" xfId="53" applyNumberFormat="1" applyFont="1" applyFill="1" applyBorder="1" applyProtection="1">
      <alignment/>
      <protection locked="0"/>
    </xf>
    <xf numFmtId="195" fontId="13" fillId="0" borderId="20" xfId="53" applyNumberFormat="1" applyFont="1" applyBorder="1" applyProtection="1">
      <alignment/>
      <protection locked="0"/>
    </xf>
    <xf numFmtId="0" fontId="13" fillId="0" borderId="19" xfId="53" applyFont="1" applyBorder="1" applyProtection="1">
      <alignment/>
      <protection locked="0"/>
    </xf>
    <xf numFmtId="4" fontId="78" fillId="0" borderId="18" xfId="53" applyNumberFormat="1" applyFont="1" applyBorder="1" applyAlignment="1" applyProtection="1">
      <alignment horizontal="right"/>
      <protection locked="0"/>
    </xf>
    <xf numFmtId="195" fontId="13" fillId="34" borderId="23" xfId="53" applyNumberFormat="1" applyFont="1" applyFill="1" applyBorder="1" applyProtection="1">
      <alignment/>
      <protection locked="0"/>
    </xf>
    <xf numFmtId="0" fontId="52" fillId="0" borderId="16" xfId="0" applyFont="1" applyBorder="1" applyAlignment="1" applyProtection="1">
      <alignment horizontal="center" vertical="center" textRotation="90" wrapText="1"/>
      <protection locked="0"/>
    </xf>
    <xf numFmtId="0" fontId="13" fillId="0" borderId="23" xfId="53" applyFont="1" applyBorder="1" applyAlignment="1" applyProtection="1">
      <alignment horizontal="center"/>
      <protection locked="0"/>
    </xf>
    <xf numFmtId="0" fontId="13" fillId="0" borderId="11" xfId="53" applyFont="1" applyBorder="1" applyProtection="1">
      <alignment/>
      <protection locked="0"/>
    </xf>
    <xf numFmtId="4" fontId="13" fillId="0" borderId="0" xfId="53" applyNumberFormat="1" applyFont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13" fillId="0" borderId="12" xfId="53" applyFont="1" applyBorder="1" applyProtection="1">
      <alignment/>
      <protection locked="0"/>
    </xf>
    <xf numFmtId="4" fontId="36" fillId="0" borderId="16" xfId="53" applyNumberFormat="1" applyFont="1" applyBorder="1" applyAlignment="1" applyProtection="1">
      <alignment horizontal="right"/>
      <protection locked="0"/>
    </xf>
    <xf numFmtId="0" fontId="13" fillId="0" borderId="21" xfId="53" applyFont="1" applyBorder="1" applyProtection="1">
      <alignment/>
      <protection locked="0"/>
    </xf>
    <xf numFmtId="4" fontId="13" fillId="0" borderId="12" xfId="53" applyNumberFormat="1" applyFont="1" applyBorder="1" applyAlignment="1" applyProtection="1">
      <alignment horizontal="right"/>
      <protection locked="0"/>
    </xf>
    <xf numFmtId="0" fontId="13" fillId="0" borderId="22" xfId="53" applyFont="1" applyBorder="1" applyProtection="1">
      <alignment/>
      <protection locked="0"/>
    </xf>
    <xf numFmtId="0" fontId="52" fillId="0" borderId="15" xfId="0" applyFont="1" applyBorder="1" applyAlignment="1" applyProtection="1">
      <alignment horizontal="center" vertical="center" textRotation="90" wrapText="1"/>
      <protection locked="0"/>
    </xf>
    <xf numFmtId="0" fontId="12" fillId="0" borderId="0" xfId="53" applyFont="1" applyBorder="1" applyAlignment="1" applyProtection="1">
      <alignment horizontal="center" vertical="center" textRotation="90"/>
      <protection locked="0"/>
    </xf>
    <xf numFmtId="0" fontId="12" fillId="0" borderId="0" xfId="53" applyFont="1" applyBorder="1" applyAlignment="1" applyProtection="1">
      <alignment/>
      <protection locked="0"/>
    </xf>
    <xf numFmtId="4" fontId="36" fillId="0" borderId="0" xfId="53" applyNumberFormat="1" applyFont="1" applyBorder="1" applyAlignment="1" applyProtection="1">
      <alignment horizontal="right"/>
      <protection locked="0"/>
    </xf>
    <xf numFmtId="4" fontId="36" fillId="0" borderId="10" xfId="53" applyNumberFormat="1" applyFont="1" applyBorder="1" applyProtection="1">
      <alignment/>
      <protection locked="0"/>
    </xf>
    <xf numFmtId="0" fontId="13" fillId="0" borderId="14" xfId="53" applyFont="1" applyBorder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4" fontId="13" fillId="0" borderId="20" xfId="53" applyNumberFormat="1" applyFont="1" applyBorder="1" applyAlignment="1" applyProtection="1">
      <alignment horizontal="right"/>
      <protection locked="0"/>
    </xf>
    <xf numFmtId="195" fontId="13" fillId="0" borderId="18" xfId="53" applyNumberFormat="1" applyFont="1" applyBorder="1" applyProtection="1">
      <alignment/>
      <protection locked="0"/>
    </xf>
    <xf numFmtId="4" fontId="13" fillId="0" borderId="16" xfId="53" applyNumberFormat="1" applyFont="1" applyBorder="1" applyAlignment="1" applyProtection="1">
      <alignment horizontal="right"/>
      <protection locked="0"/>
    </xf>
    <xf numFmtId="4" fontId="36" fillId="0" borderId="20" xfId="53" applyNumberFormat="1" applyFont="1" applyBorder="1" applyAlignment="1" applyProtection="1">
      <alignment horizontal="right"/>
      <protection locked="0"/>
    </xf>
    <xf numFmtId="0" fontId="13" fillId="0" borderId="20" xfId="53" applyFont="1" applyBorder="1" applyProtection="1">
      <alignment/>
      <protection locked="0"/>
    </xf>
    <xf numFmtId="0" fontId="13" fillId="0" borderId="18" xfId="53" applyFont="1" applyBorder="1" applyProtection="1">
      <alignment/>
      <protection locked="0"/>
    </xf>
    <xf numFmtId="0" fontId="35" fillId="0" borderId="19" xfId="53" applyFont="1" applyBorder="1" applyProtection="1">
      <alignment/>
      <protection locked="0"/>
    </xf>
    <xf numFmtId="3" fontId="33" fillId="0" borderId="20" xfId="53" applyNumberFormat="1" applyFont="1" applyBorder="1" applyProtection="1">
      <alignment/>
      <protection locked="0"/>
    </xf>
    <xf numFmtId="184" fontId="33" fillId="0" borderId="18" xfId="53" applyNumberFormat="1" applyFont="1" applyBorder="1" applyAlignment="1" applyProtection="1">
      <alignment horizontal="center"/>
      <protection locked="0"/>
    </xf>
    <xf numFmtId="0" fontId="33" fillId="0" borderId="20" xfId="53" applyFont="1" applyBorder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3" fontId="13" fillId="0" borderId="0" xfId="53" applyNumberFormat="1" applyFont="1" applyBorder="1" applyProtection="1">
      <alignment/>
      <protection locked="0"/>
    </xf>
    <xf numFmtId="3" fontId="13" fillId="0" borderId="16" xfId="53" applyNumberFormat="1" applyFont="1" applyBorder="1" applyProtection="1">
      <alignment/>
      <protection locked="0"/>
    </xf>
    <xf numFmtId="195" fontId="13" fillId="34" borderId="16" xfId="53" applyNumberFormat="1" applyFont="1" applyFill="1" applyBorder="1" applyProtection="1">
      <alignment/>
      <protection/>
    </xf>
    <xf numFmtId="195" fontId="13" fillId="34" borderId="20" xfId="53" applyNumberFormat="1" applyFont="1" applyFill="1" applyBorder="1" applyProtection="1">
      <alignment/>
      <protection/>
    </xf>
    <xf numFmtId="195" fontId="13" fillId="34" borderId="17" xfId="53" applyNumberFormat="1" applyFont="1" applyFill="1" applyBorder="1" applyProtection="1">
      <alignment/>
      <protection/>
    </xf>
    <xf numFmtId="195" fontId="13" fillId="34" borderId="23" xfId="53" applyNumberFormat="1" applyFont="1" applyFill="1" applyBorder="1" applyProtection="1">
      <alignment/>
      <protection/>
    </xf>
    <xf numFmtId="2" fontId="13" fillId="0" borderId="21" xfId="53" applyNumberFormat="1" applyFont="1" applyBorder="1" applyAlignment="1" applyProtection="1">
      <alignment horizontal="right"/>
      <protection locked="0"/>
    </xf>
    <xf numFmtId="4" fontId="13" fillId="0" borderId="18" xfId="53" applyNumberFormat="1" applyFont="1" applyBorder="1" applyProtection="1">
      <alignment/>
      <protection locked="0"/>
    </xf>
    <xf numFmtId="4" fontId="13" fillId="0" borderId="20" xfId="53" applyNumberFormat="1" applyFont="1" applyBorder="1" applyProtection="1">
      <alignment/>
      <protection locked="0"/>
    </xf>
    <xf numFmtId="0" fontId="13" fillId="0" borderId="17" xfId="53" applyFont="1" applyBorder="1" applyProtection="1">
      <alignment/>
      <protection locked="0"/>
    </xf>
    <xf numFmtId="2" fontId="13" fillId="0" borderId="20" xfId="53" applyNumberFormat="1" applyFont="1" applyBorder="1" applyProtection="1">
      <alignment/>
      <protection locked="0"/>
    </xf>
    <xf numFmtId="2" fontId="13" fillId="0" borderId="0" xfId="53" applyNumberFormat="1" applyFont="1" applyBorder="1" applyProtection="1">
      <alignment/>
      <protection locked="0"/>
    </xf>
    <xf numFmtId="2" fontId="13" fillId="0" borderId="16" xfId="53" applyNumberFormat="1" applyFont="1" applyBorder="1" applyProtection="1">
      <alignment/>
      <protection locked="0"/>
    </xf>
    <xf numFmtId="4" fontId="36" fillId="0" borderId="20" xfId="53" applyNumberFormat="1" applyFont="1" applyBorder="1" applyProtection="1">
      <alignment/>
      <protection locked="0"/>
    </xf>
    <xf numFmtId="0" fontId="35" fillId="0" borderId="11" xfId="53" applyFont="1" applyBorder="1" applyProtection="1">
      <alignment/>
      <protection locked="0"/>
    </xf>
    <xf numFmtId="3" fontId="33" fillId="0" borderId="0" xfId="53" applyNumberFormat="1" applyFont="1" applyBorder="1" applyProtection="1">
      <alignment/>
      <protection locked="0"/>
    </xf>
    <xf numFmtId="184" fontId="33" fillId="0" borderId="12" xfId="53" applyNumberFormat="1" applyFont="1" applyBorder="1" applyAlignment="1" applyProtection="1">
      <alignment horizontal="center"/>
      <protection locked="0"/>
    </xf>
    <xf numFmtId="0" fontId="33" fillId="0" borderId="0" xfId="53" applyFont="1" applyBorder="1" applyProtection="1">
      <alignment/>
      <protection locked="0"/>
    </xf>
    <xf numFmtId="0" fontId="33" fillId="0" borderId="12" xfId="53" applyFont="1" applyBorder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4" fontId="79" fillId="0" borderId="21" xfId="53" applyNumberFormat="1" applyFont="1" applyBorder="1" applyAlignment="1" applyProtection="1">
      <alignment horizontal="right"/>
      <protection locked="0"/>
    </xf>
    <xf numFmtId="4" fontId="79" fillId="0" borderId="18" xfId="53" applyNumberFormat="1" applyFont="1" applyBorder="1" applyAlignment="1" applyProtection="1">
      <alignment horizontal="right"/>
      <protection locked="0"/>
    </xf>
    <xf numFmtId="2" fontId="79" fillId="0" borderId="21" xfId="53" applyNumberFormat="1" applyFont="1" applyBorder="1" applyAlignment="1" applyProtection="1">
      <alignment horizontal="right"/>
      <protection locked="0"/>
    </xf>
    <xf numFmtId="2" fontId="79" fillId="0" borderId="18" xfId="53" applyNumberFormat="1" applyFont="1" applyBorder="1" applyAlignment="1" applyProtection="1">
      <alignment horizontal="right"/>
      <protection locked="0"/>
    </xf>
    <xf numFmtId="4" fontId="79" fillId="0" borderId="16" xfId="53" applyNumberFormat="1" applyFont="1" applyBorder="1" applyAlignment="1" applyProtection="1">
      <alignment horizontal="right"/>
      <protection locked="0"/>
    </xf>
    <xf numFmtId="0" fontId="79" fillId="0" borderId="16" xfId="53" applyFont="1" applyBorder="1" applyProtection="1">
      <alignment/>
      <protection locked="0"/>
    </xf>
    <xf numFmtId="0" fontId="79" fillId="0" borderId="15" xfId="53" applyFont="1" applyBorder="1" applyProtection="1">
      <alignment/>
      <protection locked="0"/>
    </xf>
    <xf numFmtId="2" fontId="79" fillId="0" borderId="16" xfId="53" applyNumberFormat="1" applyFont="1" applyBorder="1" applyAlignment="1" applyProtection="1">
      <alignment horizontal="right"/>
      <protection locked="0"/>
    </xf>
    <xf numFmtId="4" fontId="79" fillId="0" borderId="0" xfId="53" applyNumberFormat="1" applyFont="1" applyBorder="1" applyProtection="1">
      <alignment/>
      <protection locked="0"/>
    </xf>
    <xf numFmtId="4" fontId="79" fillId="0" borderId="0" xfId="53" applyNumberFormat="1" applyFont="1" applyBorder="1" applyAlignment="1" applyProtection="1">
      <alignment horizontal="right"/>
      <protection locked="0"/>
    </xf>
    <xf numFmtId="4" fontId="79" fillId="0" borderId="20" xfId="53" applyNumberFormat="1" applyFont="1" applyBorder="1" applyProtection="1">
      <alignment/>
      <protection locked="0"/>
    </xf>
    <xf numFmtId="4" fontId="79" fillId="0" borderId="20" xfId="53" applyNumberFormat="1" applyFont="1" applyBorder="1" applyAlignment="1" applyProtection="1">
      <alignment horizontal="right"/>
      <protection locked="0"/>
    </xf>
    <xf numFmtId="2" fontId="79" fillId="0" borderId="12" xfId="53" applyNumberFormat="1" applyFont="1" applyBorder="1" applyProtection="1">
      <alignment/>
      <protection locked="0"/>
    </xf>
    <xf numFmtId="2" fontId="79" fillId="0" borderId="0" xfId="53" applyNumberFormat="1" applyFont="1" applyBorder="1" applyAlignment="1" applyProtection="1">
      <alignment horizontal="right"/>
      <protection locked="0"/>
    </xf>
    <xf numFmtId="2" fontId="79" fillId="0" borderId="18" xfId="53" applyNumberFormat="1" applyFont="1" applyBorder="1" applyProtection="1">
      <alignment/>
      <protection locked="0"/>
    </xf>
    <xf numFmtId="4" fontId="79" fillId="0" borderId="10" xfId="53" applyNumberFormat="1" applyFont="1" applyBorder="1" applyProtection="1">
      <alignment/>
      <protection locked="0"/>
    </xf>
    <xf numFmtId="4" fontId="79" fillId="0" borderId="16" xfId="53" applyNumberFormat="1" applyFont="1" applyBorder="1" applyProtection="1">
      <alignment/>
      <protection locked="0"/>
    </xf>
    <xf numFmtId="9" fontId="13" fillId="34" borderId="23" xfId="0" applyNumberFormat="1" applyFont="1" applyFill="1" applyBorder="1" applyAlignment="1" applyProtection="1">
      <alignment horizontal="center"/>
      <protection locked="0"/>
    </xf>
    <xf numFmtId="9" fontId="13" fillId="34" borderId="17" xfId="0" applyNumberFormat="1" applyFont="1" applyFill="1" applyBorder="1" applyAlignment="1" applyProtection="1">
      <alignment horizontal="center"/>
      <protection locked="0"/>
    </xf>
    <xf numFmtId="9" fontId="13" fillId="34" borderId="17" xfId="0" applyNumberFormat="1" applyFont="1" applyFill="1" applyBorder="1" applyAlignment="1" applyProtection="1">
      <alignment horizontal="center" wrapText="1"/>
      <protection locked="0"/>
    </xf>
    <xf numFmtId="9" fontId="13" fillId="34" borderId="17" xfId="53" applyNumberFormat="1" applyFont="1" applyFill="1" applyBorder="1" applyAlignment="1" applyProtection="1">
      <alignment horizontal="center"/>
      <protection locked="0"/>
    </xf>
    <xf numFmtId="9" fontId="13" fillId="34" borderId="23" xfId="0" applyNumberFormat="1" applyFont="1" applyFill="1" applyBorder="1" applyAlignment="1" applyProtection="1">
      <alignment horizontal="center"/>
      <protection/>
    </xf>
    <xf numFmtId="9" fontId="13" fillId="34" borderId="17" xfId="0" applyNumberFormat="1" applyFont="1" applyFill="1" applyBorder="1" applyAlignment="1" applyProtection="1">
      <alignment horizontal="center"/>
      <protection/>
    </xf>
    <xf numFmtId="9" fontId="13" fillId="34" borderId="17" xfId="0" applyNumberFormat="1" applyFont="1" applyFill="1" applyBorder="1" applyAlignment="1" applyProtection="1">
      <alignment horizontal="center" wrapText="1"/>
      <protection/>
    </xf>
    <xf numFmtId="9" fontId="13" fillId="34" borderId="23" xfId="53" applyNumberFormat="1" applyFont="1" applyFill="1" applyBorder="1" applyAlignment="1" applyProtection="1">
      <alignment horizontal="center"/>
      <protection/>
    </xf>
    <xf numFmtId="9" fontId="13" fillId="34" borderId="17" xfId="53" applyNumberFormat="1" applyFont="1" applyFill="1" applyBorder="1" applyAlignment="1" applyProtection="1">
      <alignment horizontal="center"/>
      <protection/>
    </xf>
    <xf numFmtId="195" fontId="13" fillId="0" borderId="16" xfId="53" applyNumberFormat="1" applyFont="1" applyFill="1" applyBorder="1" applyProtection="1">
      <alignment/>
      <protection/>
    </xf>
    <xf numFmtId="0" fontId="13" fillId="0" borderId="15" xfId="53" applyFont="1" applyFill="1" applyBorder="1" applyProtection="1">
      <alignment/>
      <protection locked="0"/>
    </xf>
    <xf numFmtId="4" fontId="79" fillId="0" borderId="21" xfId="53" applyNumberFormat="1" applyFont="1" applyFill="1" applyBorder="1" applyAlignment="1" applyProtection="1">
      <alignment horizontal="right"/>
      <protection locked="0"/>
    </xf>
    <xf numFmtId="195" fontId="13" fillId="0" borderId="23" xfId="53" applyNumberFormat="1" applyFont="1" applyFill="1" applyBorder="1" applyProtection="1">
      <alignment/>
      <protection/>
    </xf>
    <xf numFmtId="195" fontId="13" fillId="34" borderId="17" xfId="47" applyNumberFormat="1" applyFont="1" applyFill="1" applyBorder="1">
      <alignment/>
      <protection/>
    </xf>
    <xf numFmtId="195" fontId="13" fillId="34" borderId="17" xfId="47" applyNumberFormat="1" applyFont="1" applyFill="1" applyBorder="1" applyAlignment="1">
      <alignment horizontal="center" vertical="center" wrapText="1"/>
      <protection/>
    </xf>
    <xf numFmtId="0" fontId="13" fillId="0" borderId="19" xfId="48" applyFont="1" applyBorder="1" applyAlignment="1">
      <alignment horizontal="center"/>
      <protection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48" applyFont="1" applyBorder="1" applyAlignment="1">
      <alignment horizontal="left"/>
      <protection/>
    </xf>
    <xf numFmtId="0" fontId="13" fillId="0" borderId="18" xfId="0" applyFont="1" applyBorder="1" applyAlignment="1">
      <alignment/>
    </xf>
    <xf numFmtId="0" fontId="13" fillId="0" borderId="20" xfId="48" applyFont="1" applyBorder="1" applyAlignment="1">
      <alignment/>
      <protection/>
    </xf>
    <xf numFmtId="0" fontId="13" fillId="0" borderId="20" xfId="0" applyFont="1" applyBorder="1" applyAlignment="1">
      <alignment/>
    </xf>
    <xf numFmtId="0" fontId="45" fillId="0" borderId="19" xfId="48" applyFont="1" applyBorder="1" applyAlignment="1">
      <alignment/>
      <protection/>
    </xf>
    <xf numFmtId="0" fontId="48" fillId="0" borderId="20" xfId="0" applyFont="1" applyBorder="1" applyAlignment="1">
      <alignment/>
    </xf>
    <xf numFmtId="0" fontId="13" fillId="0" borderId="20" xfId="48" applyFont="1" applyBorder="1" applyAlignment="1">
      <alignment horizontal="left"/>
      <protection/>
    </xf>
    <xf numFmtId="0" fontId="13" fillId="0" borderId="19" xfId="48" applyFont="1" applyBorder="1" applyAlignment="1">
      <alignment/>
      <protection/>
    </xf>
    <xf numFmtId="0" fontId="48" fillId="0" borderId="18" xfId="0" applyFont="1" applyBorder="1" applyAlignment="1">
      <alignment/>
    </xf>
    <xf numFmtId="0" fontId="48" fillId="0" borderId="19" xfId="48" applyFont="1" applyBorder="1" applyAlignment="1">
      <alignment/>
      <protection/>
    </xf>
    <xf numFmtId="0" fontId="13" fillId="0" borderId="18" xfId="48" applyFont="1" applyBorder="1" applyAlignment="1">
      <alignment/>
      <protection/>
    </xf>
    <xf numFmtId="0" fontId="12" fillId="34" borderId="11" xfId="48" applyFont="1" applyFill="1" applyBorder="1" applyAlignment="1">
      <alignment horizontal="center"/>
      <protection/>
    </xf>
    <xf numFmtId="0" fontId="12" fillId="34" borderId="0" xfId="48" applyFont="1" applyFill="1" applyBorder="1" applyAlignment="1">
      <alignment horizontal="center"/>
      <protection/>
    </xf>
    <xf numFmtId="0" fontId="12" fillId="34" borderId="12" xfId="48" applyFont="1" applyFill="1" applyBorder="1" applyAlignment="1">
      <alignment horizontal="center"/>
      <protection/>
    </xf>
    <xf numFmtId="0" fontId="12" fillId="34" borderId="15" xfId="48" applyFont="1" applyFill="1" applyBorder="1" applyAlignment="1">
      <alignment horizontal="center"/>
      <protection/>
    </xf>
    <xf numFmtId="0" fontId="12" fillId="34" borderId="16" xfId="48" applyFont="1" applyFill="1" applyBorder="1" applyAlignment="1">
      <alignment horizontal="center"/>
      <protection/>
    </xf>
    <xf numFmtId="0" fontId="12" fillId="34" borderId="21" xfId="48" applyFont="1" applyFill="1" applyBorder="1" applyAlignment="1">
      <alignment horizontal="center"/>
      <protection/>
    </xf>
    <xf numFmtId="0" fontId="37" fillId="0" borderId="13" xfId="48" applyFont="1" applyFill="1" applyBorder="1" applyAlignment="1">
      <alignment horizontal="center" vertical="center"/>
      <protection/>
    </xf>
    <xf numFmtId="0" fontId="37" fillId="0" borderId="10" xfId="48" applyFont="1" applyFill="1" applyBorder="1" applyAlignment="1">
      <alignment horizontal="center" vertical="center"/>
      <protection/>
    </xf>
    <xf numFmtId="0" fontId="37" fillId="0" borderId="14" xfId="48" applyFont="1" applyFill="1" applyBorder="1" applyAlignment="1">
      <alignment horizontal="center" vertical="center"/>
      <protection/>
    </xf>
    <xf numFmtId="0" fontId="37" fillId="0" borderId="11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 vertical="center"/>
      <protection/>
    </xf>
    <xf numFmtId="0" fontId="37" fillId="0" borderId="12" xfId="48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horizontal="center" vertical="center"/>
      <protection/>
    </xf>
    <xf numFmtId="0" fontId="37" fillId="0" borderId="16" xfId="48" applyFont="1" applyFill="1" applyBorder="1" applyAlignment="1">
      <alignment horizontal="center" vertical="center"/>
      <protection/>
    </xf>
    <xf numFmtId="0" fontId="37" fillId="0" borderId="21" xfId="48" applyFont="1" applyFill="1" applyBorder="1" applyAlignment="1">
      <alignment horizontal="center" vertical="center"/>
      <protection/>
    </xf>
    <xf numFmtId="0" fontId="54" fillId="0" borderId="19" xfId="48" applyFont="1" applyBorder="1" applyAlignment="1">
      <alignment horizontal="center" vertical="center"/>
      <protection/>
    </xf>
    <xf numFmtId="0" fontId="54" fillId="0" borderId="20" xfId="48" applyFont="1" applyBorder="1" applyAlignment="1">
      <alignment horizontal="center" vertical="center"/>
      <protection/>
    </xf>
    <xf numFmtId="0" fontId="54" fillId="0" borderId="18" xfId="48" applyFont="1" applyBorder="1" applyAlignment="1">
      <alignment horizontal="center" vertical="center"/>
      <protection/>
    </xf>
    <xf numFmtId="0" fontId="33" fillId="0" borderId="19" xfId="48" applyFont="1" applyBorder="1" applyAlignment="1">
      <alignment horizontal="center" vertical="center"/>
      <protection/>
    </xf>
    <xf numFmtId="0" fontId="33" fillId="0" borderId="18" xfId="48" applyFont="1" applyBorder="1" applyAlignment="1">
      <alignment horizontal="center" vertical="center"/>
      <protection/>
    </xf>
    <xf numFmtId="0" fontId="33" fillId="0" borderId="20" xfId="48" applyFont="1" applyBorder="1" applyAlignment="1">
      <alignment horizontal="center" vertical="center"/>
      <protection/>
    </xf>
    <xf numFmtId="0" fontId="13" fillId="0" borderId="11" xfId="48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34" borderId="19" xfId="48" applyFont="1" applyFill="1" applyBorder="1" applyAlignment="1">
      <alignment horizontal="center" vertical="center"/>
      <protection/>
    </xf>
    <xf numFmtId="0" fontId="13" fillId="34" borderId="18" xfId="48" applyFont="1" applyFill="1" applyBorder="1" applyAlignment="1">
      <alignment horizontal="center" vertical="center"/>
      <protection/>
    </xf>
    <xf numFmtId="0" fontId="12" fillId="0" borderId="19" xfId="48" applyFont="1" applyBorder="1" applyAlignment="1">
      <alignment horizontal="center" vertical="center"/>
      <protection/>
    </xf>
    <xf numFmtId="0" fontId="12" fillId="0" borderId="20" xfId="48" applyFont="1" applyBorder="1" applyAlignment="1">
      <alignment horizontal="center" vertical="center"/>
      <protection/>
    </xf>
    <xf numFmtId="0" fontId="12" fillId="0" borderId="18" xfId="48" applyFont="1" applyBorder="1" applyAlignment="1">
      <alignment horizontal="center" vertical="center"/>
      <protection/>
    </xf>
    <xf numFmtId="0" fontId="33" fillId="34" borderId="19" xfId="48" applyFont="1" applyFill="1" applyBorder="1" applyAlignment="1">
      <alignment horizontal="center" vertical="center"/>
      <protection/>
    </xf>
    <xf numFmtId="0" fontId="33" fillId="34" borderId="20" xfId="48" applyFont="1" applyFill="1" applyBorder="1" applyAlignment="1">
      <alignment horizontal="center" vertical="center"/>
      <protection/>
    </xf>
    <xf numFmtId="0" fontId="33" fillId="34" borderId="18" xfId="48" applyFont="1" applyFill="1" applyBorder="1" applyAlignment="1">
      <alignment horizontal="center" vertical="center"/>
      <protection/>
    </xf>
    <xf numFmtId="0" fontId="13" fillId="34" borderId="20" xfId="48" applyFont="1" applyFill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0" fillId="0" borderId="0" xfId="0" applyAlignment="1">
      <alignment/>
    </xf>
    <xf numFmtId="0" fontId="12" fillId="0" borderId="19" xfId="49" applyFont="1" applyBorder="1" applyAlignment="1">
      <alignment/>
      <protection/>
    </xf>
    <xf numFmtId="0" fontId="12" fillId="0" borderId="19" xfId="49" applyFont="1" applyBorder="1" applyAlignment="1">
      <alignment wrapText="1"/>
      <protection/>
    </xf>
    <xf numFmtId="0" fontId="13" fillId="0" borderId="20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0" xfId="49" applyFont="1" applyBorder="1" applyAlignment="1">
      <alignment horizontal="right"/>
      <protection/>
    </xf>
    <xf numFmtId="2" fontId="13" fillId="0" borderId="19" xfId="49" applyNumberFormat="1" applyFont="1" applyBorder="1" applyAlignment="1">
      <alignment horizontal="right"/>
      <protection/>
    </xf>
    <xf numFmtId="2" fontId="13" fillId="0" borderId="18" xfId="49" applyNumberFormat="1" applyFont="1" applyBorder="1" applyAlignment="1">
      <alignment horizontal="right"/>
      <protection/>
    </xf>
    <xf numFmtId="0" fontId="37" fillId="34" borderId="19" xfId="49" applyFont="1" applyFill="1" applyBorder="1" applyAlignment="1">
      <alignment vertical="center"/>
      <protection/>
    </xf>
    <xf numFmtId="0" fontId="13" fillId="34" borderId="20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35" fillId="0" borderId="11" xfId="49" applyFont="1" applyBorder="1" applyAlignment="1">
      <alignment horizontal="center"/>
      <protection/>
    </xf>
    <xf numFmtId="0" fontId="35" fillId="0" borderId="12" xfId="49" applyFont="1" applyBorder="1" applyAlignment="1">
      <alignment horizontal="center"/>
      <protection/>
    </xf>
    <xf numFmtId="0" fontId="35" fillId="0" borderId="22" xfId="49" applyFont="1" applyBorder="1" applyAlignment="1">
      <alignment horizontal="center" vertical="center"/>
      <protection/>
    </xf>
    <xf numFmtId="0" fontId="40" fillId="0" borderId="11" xfId="49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35" fillId="0" borderId="12" xfId="49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55" fillId="0" borderId="24" xfId="49" applyFont="1" applyBorder="1" applyAlignment="1">
      <alignment horizontal="center" vertical="center" wrapText="1"/>
      <protection/>
    </xf>
    <xf numFmtId="0" fontId="55" fillId="0" borderId="22" xfId="49" applyFont="1" applyBorder="1" applyAlignment="1">
      <alignment horizontal="center" vertical="center" wrapText="1"/>
      <protection/>
    </xf>
    <xf numFmtId="0" fontId="55" fillId="0" borderId="23" xfId="49" applyFont="1" applyBorder="1" applyAlignment="1">
      <alignment horizontal="center" vertical="center" wrapText="1"/>
      <protection/>
    </xf>
    <xf numFmtId="0" fontId="35" fillId="0" borderId="22" xfId="49" applyFont="1" applyBorder="1" applyAlignment="1">
      <alignment horizontal="center" wrapText="1"/>
      <protection/>
    </xf>
    <xf numFmtId="0" fontId="13" fillId="0" borderId="22" xfId="0" applyFont="1" applyBorder="1" applyAlignment="1">
      <alignment horizontal="center"/>
    </xf>
    <xf numFmtId="0" fontId="35" fillId="0" borderId="22" xfId="49" applyFont="1" applyBorder="1" applyAlignment="1">
      <alignment horizontal="center" vertical="center" wrapText="1"/>
      <protection/>
    </xf>
    <xf numFmtId="1" fontId="13" fillId="0" borderId="19" xfId="49" applyNumberFormat="1" applyFont="1" applyBorder="1" applyAlignment="1">
      <alignment horizontal="right" vertical="center"/>
      <protection/>
    </xf>
    <xf numFmtId="1" fontId="13" fillId="0" borderId="18" xfId="0" applyNumberFormat="1" applyFont="1" applyBorder="1" applyAlignment="1">
      <alignment horizontal="right" vertical="center"/>
    </xf>
    <xf numFmtId="0" fontId="12" fillId="34" borderId="19" xfId="49" applyFont="1" applyFill="1" applyBorder="1" applyAlignment="1">
      <alignment horizontal="center" vertical="center"/>
      <protection/>
    </xf>
    <xf numFmtId="0" fontId="12" fillId="34" borderId="20" xfId="49" applyFont="1" applyFill="1" applyBorder="1" applyAlignment="1">
      <alignment horizontal="center" vertical="center"/>
      <protection/>
    </xf>
    <xf numFmtId="0" fontId="12" fillId="34" borderId="18" xfId="49" applyFont="1" applyFill="1" applyBorder="1" applyAlignment="1">
      <alignment horizontal="center" vertical="center"/>
      <protection/>
    </xf>
    <xf numFmtId="0" fontId="52" fillId="0" borderId="24" xfId="49" applyFont="1" applyBorder="1" applyAlignment="1">
      <alignment horizontal="center" vertical="center" textRotation="90"/>
      <protection/>
    </xf>
    <xf numFmtId="0" fontId="52" fillId="0" borderId="23" xfId="0" applyFont="1" applyBorder="1" applyAlignment="1">
      <alignment horizontal="center" vertical="center" textRotation="90"/>
    </xf>
    <xf numFmtId="1" fontId="13" fillId="0" borderId="19" xfId="49" applyNumberFormat="1" applyFont="1" applyBorder="1" applyAlignment="1">
      <alignment horizontal="right"/>
      <protection/>
    </xf>
    <xf numFmtId="1" fontId="13" fillId="0" borderId="18" xfId="49" applyNumberFormat="1" applyFont="1" applyBorder="1" applyAlignment="1">
      <alignment horizontal="right"/>
      <protection/>
    </xf>
    <xf numFmtId="0" fontId="12" fillId="34" borderId="19" xfId="49" applyFont="1" applyFill="1" applyBorder="1" applyAlignment="1">
      <alignment horizontal="center"/>
      <protection/>
    </xf>
    <xf numFmtId="0" fontId="12" fillId="34" borderId="20" xfId="49" applyFont="1" applyFill="1" applyBorder="1" applyAlignment="1">
      <alignment horizontal="center"/>
      <protection/>
    </xf>
    <xf numFmtId="0" fontId="12" fillId="34" borderId="18" xfId="49" applyFont="1" applyFill="1" applyBorder="1" applyAlignment="1">
      <alignment horizontal="center"/>
      <protection/>
    </xf>
    <xf numFmtId="0" fontId="52" fillId="0" borderId="23" xfId="49" applyFont="1" applyBorder="1" applyAlignment="1">
      <alignment horizontal="center" vertical="center" textRotation="90"/>
      <protection/>
    </xf>
    <xf numFmtId="0" fontId="13" fillId="0" borderId="20" xfId="0" applyFont="1" applyBorder="1" applyAlignment="1">
      <alignment horizontal="right"/>
    </xf>
    <xf numFmtId="0" fontId="12" fillId="0" borderId="17" xfId="47" applyFont="1" applyBorder="1" applyAlignment="1">
      <alignment wrapText="1"/>
      <protection/>
    </xf>
    <xf numFmtId="49" fontId="13" fillId="0" borderId="19" xfId="47" applyNumberFormat="1" applyFont="1" applyBorder="1" applyAlignment="1">
      <alignment horizontal="left" wrapText="1"/>
      <protection/>
    </xf>
    <xf numFmtId="49" fontId="13" fillId="0" borderId="18" xfId="47" applyNumberFormat="1" applyFont="1" applyBorder="1" applyAlignment="1">
      <alignment horizontal="left" wrapText="1"/>
      <protection/>
    </xf>
    <xf numFmtId="0" fontId="13" fillId="0" borderId="24" xfId="47" applyFont="1" applyBorder="1" applyAlignment="1">
      <alignment horizontal="center" vertical="center" wrapText="1"/>
      <protection/>
    </xf>
    <xf numFmtId="0" fontId="13" fillId="0" borderId="22" xfId="47" applyFont="1" applyBorder="1" applyAlignment="1">
      <alignment horizontal="center" vertical="center" wrapText="1"/>
      <protection/>
    </xf>
    <xf numFmtId="0" fontId="13" fillId="0" borderId="23" xfId="47" applyFont="1" applyBorder="1" applyAlignment="1">
      <alignment horizontal="center" vertical="center" wrapText="1"/>
      <protection/>
    </xf>
    <xf numFmtId="0" fontId="13" fillId="0" borderId="17" xfId="47" applyFont="1" applyBorder="1" applyAlignment="1">
      <alignment/>
      <protection/>
    </xf>
    <xf numFmtId="0" fontId="13" fillId="0" borderId="19" xfId="47" applyFont="1" applyFill="1" applyBorder="1" applyAlignment="1">
      <alignment horizontal="left" wrapText="1"/>
      <protection/>
    </xf>
    <xf numFmtId="0" fontId="13" fillId="0" borderId="18" xfId="47" applyFont="1" applyFill="1" applyBorder="1" applyAlignment="1">
      <alignment horizontal="left" wrapText="1"/>
      <protection/>
    </xf>
    <xf numFmtId="0" fontId="13" fillId="0" borderId="19" xfId="47" applyFont="1" applyBorder="1" applyAlignment="1">
      <alignment horizontal="left"/>
      <protection/>
    </xf>
    <xf numFmtId="0" fontId="13" fillId="0" borderId="18" xfId="47" applyFont="1" applyBorder="1" applyAlignment="1">
      <alignment horizontal="left"/>
      <protection/>
    </xf>
    <xf numFmtId="0" fontId="13" fillId="0" borderId="19" xfId="47" applyFont="1" applyBorder="1" applyAlignment="1">
      <alignment horizontal="left" wrapText="1"/>
      <protection/>
    </xf>
    <xf numFmtId="0" fontId="13" fillId="0" borderId="18" xfId="47" applyFont="1" applyBorder="1" applyAlignment="1">
      <alignment horizontal="left" wrapText="1"/>
      <protection/>
    </xf>
    <xf numFmtId="0" fontId="37" fillId="34" borderId="19" xfId="52" applyFont="1" applyFill="1" applyBorder="1" applyAlignment="1" applyProtection="1">
      <alignment vertical="center"/>
      <protection locked="0"/>
    </xf>
    <xf numFmtId="0" fontId="37" fillId="34" borderId="20" xfId="52" applyFont="1" applyFill="1" applyBorder="1" applyAlignment="1" applyProtection="1">
      <alignment vertical="center"/>
      <protection locked="0"/>
    </xf>
    <xf numFmtId="0" fontId="37" fillId="34" borderId="18" xfId="52" applyFont="1" applyFill="1" applyBorder="1" applyAlignment="1" applyProtection="1">
      <alignment vertical="center"/>
      <protection locked="0"/>
    </xf>
    <xf numFmtId="0" fontId="13" fillId="0" borderId="0" xfId="52" applyFont="1" applyBorder="1" applyAlignment="1">
      <alignment/>
      <protection/>
    </xf>
    <xf numFmtId="0" fontId="13" fillId="0" borderId="0" xfId="47" applyFont="1" applyAlignment="1">
      <alignment/>
      <protection/>
    </xf>
    <xf numFmtId="49" fontId="12" fillId="0" borderId="24" xfId="47" applyNumberFormat="1" applyFont="1" applyBorder="1" applyAlignment="1">
      <alignment horizontal="center" vertical="center" textRotation="90" wrapText="1"/>
      <protection/>
    </xf>
    <xf numFmtId="49" fontId="12" fillId="0" borderId="22" xfId="47" applyNumberFormat="1" applyFont="1" applyBorder="1" applyAlignment="1">
      <alignment horizontal="center" vertical="center" textRotation="90" wrapText="1"/>
      <protection/>
    </xf>
    <xf numFmtId="49" fontId="12" fillId="0" borderId="23" xfId="47" applyNumberFormat="1" applyFont="1" applyBorder="1" applyAlignment="1">
      <alignment horizontal="center" vertical="center" textRotation="90" wrapText="1"/>
      <protection/>
    </xf>
    <xf numFmtId="0" fontId="12" fillId="0" borderId="17" xfId="47" applyFont="1" applyBorder="1" applyAlignment="1">
      <alignment/>
      <protection/>
    </xf>
    <xf numFmtId="49" fontId="12" fillId="0" borderId="17" xfId="47" applyNumberFormat="1" applyFont="1" applyBorder="1" applyAlignment="1">
      <alignment horizontal="center" vertical="center" textRotation="90" wrapText="1"/>
      <protection/>
    </xf>
    <xf numFmtId="49" fontId="13" fillId="0" borderId="19" xfId="47" applyNumberFormat="1" applyFont="1" applyBorder="1" applyAlignment="1">
      <alignment wrapText="1"/>
      <protection/>
    </xf>
    <xf numFmtId="49" fontId="13" fillId="0" borderId="20" xfId="47" applyNumberFormat="1" applyFont="1" applyBorder="1" applyAlignment="1">
      <alignment wrapText="1"/>
      <protection/>
    </xf>
    <xf numFmtId="0" fontId="13" fillId="0" borderId="20" xfId="47" applyFont="1" applyBorder="1" applyAlignment="1">
      <alignment/>
      <protection/>
    </xf>
    <xf numFmtId="0" fontId="13" fillId="0" borderId="18" xfId="47" applyFont="1" applyBorder="1" applyAlignment="1">
      <alignment/>
      <protection/>
    </xf>
    <xf numFmtId="0" fontId="13" fillId="0" borderId="17" xfId="47" applyFont="1" applyBorder="1" applyAlignment="1">
      <alignment horizontal="center" vertical="center" textRotation="90" wrapText="1"/>
      <protection/>
    </xf>
    <xf numFmtId="0" fontId="13" fillId="0" borderId="19" xfId="47" applyFont="1" applyBorder="1" applyAlignment="1">
      <alignment/>
      <protection/>
    </xf>
    <xf numFmtId="0" fontId="13" fillId="0" borderId="24" xfId="47" applyFont="1" applyBorder="1" applyAlignment="1">
      <alignment horizontal="center"/>
      <protection/>
    </xf>
    <xf numFmtId="0" fontId="13" fillId="0" borderId="22" xfId="47" applyFont="1" applyBorder="1" applyAlignment="1">
      <alignment horizontal="center"/>
      <protection/>
    </xf>
    <xf numFmtId="0" fontId="13" fillId="0" borderId="23" xfId="47" applyFont="1" applyBorder="1" applyAlignment="1">
      <alignment horizontal="center"/>
      <protection/>
    </xf>
    <xf numFmtId="0" fontId="13" fillId="0" borderId="19" xfId="47" applyFont="1" applyBorder="1" applyAlignment="1">
      <alignment vertical="center"/>
      <protection/>
    </xf>
    <xf numFmtId="0" fontId="13" fillId="0" borderId="18" xfId="47" applyFont="1" applyBorder="1" applyAlignment="1">
      <alignment vertical="center"/>
      <protection/>
    </xf>
    <xf numFmtId="49" fontId="13" fillId="0" borderId="24" xfId="47" applyNumberFormat="1" applyFont="1" applyBorder="1" applyAlignment="1">
      <alignment horizontal="center" vertical="center" textRotation="90" wrapText="1"/>
      <protection/>
    </xf>
    <xf numFmtId="49" fontId="13" fillId="0" borderId="22" xfId="47" applyNumberFormat="1" applyFont="1" applyBorder="1" applyAlignment="1">
      <alignment horizontal="center" vertical="center" textRotation="90" wrapText="1"/>
      <protection/>
    </xf>
    <xf numFmtId="49" fontId="13" fillId="0" borderId="23" xfId="47" applyNumberFormat="1" applyFont="1" applyBorder="1" applyAlignment="1">
      <alignment horizontal="center" vertical="center" textRotation="90" wrapText="1"/>
      <protection/>
    </xf>
    <xf numFmtId="49" fontId="13" fillId="0" borderId="17" xfId="47" applyNumberFormat="1" applyFont="1" applyBorder="1" applyAlignment="1">
      <alignment horizontal="center" vertical="center"/>
      <protection/>
    </xf>
    <xf numFmtId="49" fontId="13" fillId="0" borderId="17" xfId="47" applyNumberFormat="1" applyFont="1" applyBorder="1" applyAlignment="1">
      <alignment horizontal="center" vertical="center" textRotation="90" wrapText="1"/>
      <protection/>
    </xf>
    <xf numFmtId="0" fontId="12" fillId="0" borderId="19" xfId="53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35" fillId="34" borderId="19" xfId="53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/>
      <protection locked="0"/>
    </xf>
    <xf numFmtId="0" fontId="12" fillId="0" borderId="19" xfId="53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2" fillId="0" borderId="15" xfId="53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2" fillId="0" borderId="13" xfId="53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2" fillId="0" borderId="11" xfId="53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2" fillId="0" borderId="24" xfId="53" applyFont="1" applyBorder="1" applyAlignment="1" applyProtection="1">
      <alignment horizontal="center" vertical="center" textRotation="90"/>
      <protection locked="0"/>
    </xf>
    <xf numFmtId="0" fontId="12" fillId="0" borderId="22" xfId="53" applyFont="1" applyBorder="1" applyAlignment="1" applyProtection="1">
      <alignment horizontal="center" vertical="center" textRotation="90"/>
      <protection locked="0"/>
    </xf>
    <xf numFmtId="0" fontId="12" fillId="0" borderId="23" xfId="53" applyFont="1" applyBorder="1" applyAlignment="1" applyProtection="1">
      <alignment horizontal="center" vertical="center" textRotation="90"/>
      <protection locked="0"/>
    </xf>
    <xf numFmtId="0" fontId="12" fillId="0" borderId="0" xfId="53" applyFont="1" applyBorder="1" applyAlignment="1" applyProtection="1">
      <alignment/>
      <protection locked="0"/>
    </xf>
    <xf numFmtId="0" fontId="12" fillId="0" borderId="15" xfId="53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37" fillId="34" borderId="19" xfId="53" applyFont="1" applyFill="1" applyBorder="1" applyAlignment="1" applyProtection="1">
      <alignment vertical="center"/>
      <protection locked="0"/>
    </xf>
    <xf numFmtId="0" fontId="13" fillId="34" borderId="20" xfId="0" applyFont="1" applyFill="1" applyBorder="1" applyAlignment="1" applyProtection="1">
      <alignment/>
      <protection locked="0"/>
    </xf>
    <xf numFmtId="0" fontId="13" fillId="34" borderId="18" xfId="0" applyFont="1" applyFill="1" applyBorder="1" applyAlignment="1" applyProtection="1">
      <alignment/>
      <protection locked="0"/>
    </xf>
    <xf numFmtId="0" fontId="35" fillId="0" borderId="11" xfId="53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35" fillId="0" borderId="0" xfId="53" applyFont="1" applyBorder="1" applyAlignment="1" applyProtection="1">
      <alignment horizontal="center" vertical="center"/>
      <protection locked="0"/>
    </xf>
    <xf numFmtId="0" fontId="35" fillId="0" borderId="12" xfId="53" applyFont="1" applyBorder="1" applyAlignment="1" applyProtection="1">
      <alignment horizontal="center" vertical="center"/>
      <protection locked="0"/>
    </xf>
    <xf numFmtId="0" fontId="45" fillId="0" borderId="22" xfId="53" applyFont="1" applyBorder="1" applyAlignment="1" applyProtection="1">
      <alignment horizontal="center" vertical="center" textRotation="90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/>
      <protection locked="0"/>
    </xf>
    <xf numFmtId="0" fontId="12" fillId="0" borderId="18" xfId="53" applyFont="1" applyBorder="1" applyAlignment="1" applyProtection="1">
      <alignment/>
      <protection locked="0"/>
    </xf>
    <xf numFmtId="0" fontId="55" fillId="0" borderId="11" xfId="53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9" xfId="53" applyFont="1" applyBorder="1" applyAlignment="1" applyProtection="1">
      <alignment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2" fillId="0" borderId="15" xfId="53" applyFont="1" applyBorder="1" applyAlignment="1" applyProtection="1">
      <alignment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33" fillId="0" borderId="24" xfId="0" applyFont="1" applyBorder="1" applyAlignment="1" applyProtection="1">
      <alignment horizontal="center" vertical="center" textRotation="90" wrapText="1"/>
      <protection locked="0"/>
    </xf>
    <xf numFmtId="0" fontId="33" fillId="0" borderId="22" xfId="0" applyFont="1" applyBorder="1" applyAlignment="1" applyProtection="1">
      <alignment horizontal="center" vertical="center" textRotation="90" wrapText="1"/>
      <protection locked="0"/>
    </xf>
    <xf numFmtId="0" fontId="33" fillId="0" borderId="23" xfId="0" applyFont="1" applyBorder="1" applyAlignment="1" applyProtection="1">
      <alignment horizontal="center" vertical="center" textRotation="90" wrapText="1"/>
      <protection locked="0"/>
    </xf>
    <xf numFmtId="0" fontId="45" fillId="0" borderId="24" xfId="53" applyFont="1" applyBorder="1" applyAlignment="1" applyProtection="1">
      <alignment horizontal="center" vertical="center" textRotation="90"/>
      <protection locked="0"/>
    </xf>
    <xf numFmtId="0" fontId="3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33" fillId="0" borderId="19" xfId="0" applyFont="1" applyBorder="1" applyAlignment="1">
      <alignment/>
    </xf>
    <xf numFmtId="2" fontId="33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/>
    </xf>
    <xf numFmtId="0" fontId="33" fillId="0" borderId="19" xfId="0" applyFont="1" applyBorder="1" applyAlignment="1">
      <alignment wrapText="1"/>
    </xf>
    <xf numFmtId="0" fontId="33" fillId="0" borderId="15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4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7" fillId="34" borderId="19" xfId="53" applyFont="1" applyFill="1" applyBorder="1" applyAlignment="1">
      <alignment vertical="center"/>
      <protection/>
    </xf>
    <xf numFmtId="0" fontId="37" fillId="34" borderId="20" xfId="53" applyFont="1" applyFill="1" applyBorder="1" applyAlignment="1">
      <alignment vertical="center"/>
      <protection/>
    </xf>
    <xf numFmtId="0" fontId="37" fillId="34" borderId="18" xfId="53" applyFont="1" applyFill="1" applyBorder="1" applyAlignment="1">
      <alignment vertical="center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textRotation="90"/>
    </xf>
    <xf numFmtId="0" fontId="45" fillId="0" borderId="22" xfId="0" applyFont="1" applyBorder="1" applyAlignment="1">
      <alignment horizontal="center" textRotation="90"/>
    </xf>
    <xf numFmtId="0" fontId="3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3" fillId="0" borderId="0" xfId="0" applyFont="1" applyAlignment="1">
      <alignment horizontal="left"/>
    </xf>
    <xf numFmtId="0" fontId="13" fillId="0" borderId="0" xfId="0" applyFont="1" applyAlignment="1">
      <alignment/>
    </xf>
    <xf numFmtId="0" fontId="45" fillId="0" borderId="23" xfId="0" applyFont="1" applyBorder="1" applyAlignment="1">
      <alignment horizontal="center" textRotation="90"/>
    </xf>
    <xf numFmtId="0" fontId="45" fillId="0" borderId="24" xfId="0" applyFont="1" applyBorder="1" applyAlignment="1">
      <alignment horizontal="left" textRotation="90"/>
    </xf>
    <xf numFmtId="0" fontId="45" fillId="0" borderId="22" xfId="0" applyFont="1" applyBorder="1" applyAlignment="1">
      <alignment horizontal="left" textRotation="90"/>
    </xf>
    <xf numFmtId="0" fontId="45" fillId="0" borderId="23" xfId="0" applyFont="1" applyBorder="1" applyAlignment="1">
      <alignment horizontal="left" textRotation="90"/>
    </xf>
    <xf numFmtId="0" fontId="48" fillId="0" borderId="22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textRotation="90"/>
    </xf>
    <xf numFmtId="0" fontId="48" fillId="0" borderId="22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justify" textRotation="90" wrapText="1" shrinkToFit="1"/>
    </xf>
    <xf numFmtId="0" fontId="12" fillId="0" borderId="22" xfId="0" applyFont="1" applyBorder="1" applyAlignment="1">
      <alignment horizontal="center" vertical="justify" textRotation="90" wrapText="1" shrinkToFit="1"/>
    </xf>
    <xf numFmtId="0" fontId="12" fillId="0" borderId="23" xfId="0" applyFont="1" applyBorder="1" applyAlignment="1">
      <alignment horizontal="center" vertical="justify" textRotation="90" wrapText="1" shrinkToFit="1"/>
    </xf>
    <xf numFmtId="0" fontId="3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 quotePrefix="1">
      <alignment horizontal="justify" wrapText="1"/>
    </xf>
    <xf numFmtId="0" fontId="13" fillId="0" borderId="0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0" fontId="13" fillId="0" borderId="11" xfId="0" applyFont="1" applyBorder="1" applyAlignment="1">
      <alignment horizontal="justify" wrapText="1"/>
    </xf>
    <xf numFmtId="0" fontId="13" fillId="0" borderId="11" xfId="0" applyFont="1" applyBorder="1" applyAlignment="1" quotePrefix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justify" wrapText="1" shrinkToFit="1"/>
    </xf>
    <xf numFmtId="0" fontId="13" fillId="0" borderId="0" xfId="0" applyFont="1" applyBorder="1" applyAlignment="1">
      <alignment horizontal="justify" wrapText="1" shrinkToFit="1"/>
    </xf>
    <xf numFmtId="0" fontId="13" fillId="0" borderId="12" xfId="0" applyFont="1" applyBorder="1" applyAlignment="1">
      <alignment horizontal="justify" wrapText="1" shrinkToFi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57" fillId="0" borderId="18" xfId="0" applyFont="1" applyBorder="1" applyAlignment="1">
      <alignment/>
    </xf>
    <xf numFmtId="49" fontId="13" fillId="0" borderId="0" xfId="0" applyNumberFormat="1" applyFont="1" applyBorder="1" applyAlignment="1">
      <alignment horizontal="justify" wrapText="1" shrinkToFit="1"/>
    </xf>
    <xf numFmtId="49" fontId="13" fillId="0" borderId="12" xfId="0" applyNumberFormat="1" applyFont="1" applyBorder="1" applyAlignment="1">
      <alignment horizontal="justify" wrapText="1" shrinkToFit="1"/>
    </xf>
    <xf numFmtId="0" fontId="12" fillId="0" borderId="24" xfId="0" applyFont="1" applyBorder="1" applyAlignment="1">
      <alignment horizontal="center" vertical="center" textRotation="90" shrinkToFit="1"/>
    </xf>
    <xf numFmtId="0" fontId="12" fillId="0" borderId="22" xfId="0" applyFont="1" applyBorder="1" applyAlignment="1">
      <alignment horizontal="center" vertical="center" textRotation="90" shrinkToFit="1"/>
    </xf>
    <xf numFmtId="0" fontId="12" fillId="0" borderId="23" xfId="0" applyFont="1" applyBorder="1" applyAlignment="1">
      <alignment horizontal="center" vertical="center" textRotation="90" shrinkToFi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33" fillId="0" borderId="24" xfId="0" applyFont="1" applyBorder="1" applyAlignment="1">
      <alignment horizontal="center" vertical="center" textRotation="90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QTESN1OR" xfId="48"/>
    <cellStyle name="Normale_QTESN2OR" xfId="49"/>
    <cellStyle name="Normale_QTESN3OR" xfId="50"/>
    <cellStyle name="Normale_QTESN4OR" xfId="51"/>
    <cellStyle name="Normale_QTESN4OR 2 2" xfId="52"/>
    <cellStyle name="Normale_QTESN6OR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[0]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352425"/>
          <a:ext cx="22002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76200</xdr:rowOff>
    </xdr:from>
    <xdr:to>
      <xdr:col>0</xdr:col>
      <xdr:colOff>647700</xdr:colOff>
      <xdr:row>8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42862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7</xdr:row>
      <xdr:rowOff>114300</xdr:rowOff>
    </xdr:from>
    <xdr:to>
      <xdr:col>2</xdr:col>
      <xdr:colOff>600075</xdr:colOff>
      <xdr:row>10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038225"/>
          <a:ext cx="80010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3</xdr:col>
      <xdr:colOff>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7625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762000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9525" y="381000"/>
          <a:ext cx="1676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Snr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0">
      <selection activeCell="AA26" sqref="AA26"/>
    </sheetView>
  </sheetViews>
  <sheetFormatPr defaultColWidth="9.140625" defaultRowHeight="12.75"/>
  <cols>
    <col min="1" max="1" width="9.7109375" style="1" customWidth="1"/>
    <col min="2" max="2" width="12.7109375" style="1" customWidth="1"/>
    <col min="3" max="3" width="10.7109375" style="1" customWidth="1"/>
    <col min="4" max="4" width="5.57421875" style="1" customWidth="1"/>
    <col min="5" max="15" width="3.421875" style="1" customWidth="1"/>
    <col min="16" max="16" width="3.7109375" style="1" customWidth="1"/>
    <col min="17" max="21" width="3.421875" style="1" customWidth="1"/>
    <col min="22" max="16384" width="9.140625" style="1" customWidth="1"/>
  </cols>
  <sheetData>
    <row r="1" spans="1:21" ht="3.75" customHeight="1">
      <c r="A1" s="424" t="s">
        <v>90</v>
      </c>
      <c r="B1" s="425"/>
      <c r="C1" s="426"/>
      <c r="D1" s="96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</row>
    <row r="2" spans="1:21" ht="12" customHeight="1">
      <c r="A2" s="427"/>
      <c r="B2" s="428"/>
      <c r="C2" s="429"/>
      <c r="D2" s="418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20"/>
    </row>
    <row r="3" spans="1:21" ht="12" customHeight="1">
      <c r="A3" s="430"/>
      <c r="B3" s="431"/>
      <c r="C3" s="432"/>
      <c r="D3" s="421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3"/>
    </row>
    <row r="4" spans="1:21" ht="12.75">
      <c r="A4" s="27"/>
      <c r="B4" s="28"/>
      <c r="C4" s="29"/>
      <c r="D4" s="30"/>
      <c r="E4" s="30"/>
      <c r="F4" s="30"/>
      <c r="G4" s="30" t="s">
        <v>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/>
    </row>
    <row r="5" spans="1:21" ht="12.75">
      <c r="A5" s="27"/>
      <c r="B5" s="28"/>
      <c r="C5" s="29"/>
      <c r="D5" s="30"/>
      <c r="E5" s="30"/>
      <c r="F5" s="30"/>
      <c r="G5" s="30"/>
      <c r="H5" s="30" t="s">
        <v>2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29"/>
    </row>
    <row r="6" spans="1:21" ht="6.75" customHeight="1">
      <c r="A6" s="27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9"/>
    </row>
    <row r="7" spans="1:21" ht="12.75">
      <c r="A7" s="27"/>
      <c r="B7" s="28"/>
      <c r="C7" s="29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9"/>
    </row>
    <row r="8" spans="1:21" ht="12.75">
      <c r="A8" s="27"/>
      <c r="B8" s="28"/>
      <c r="C8" s="29"/>
      <c r="D8" s="439" t="s">
        <v>258</v>
      </c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/>
    </row>
    <row r="9" spans="1:21" ht="12.75">
      <c r="A9" s="27"/>
      <c r="B9" s="28"/>
      <c r="C9" s="29"/>
      <c r="D9" s="30"/>
      <c r="E9" s="31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/>
    </row>
    <row r="10" spans="1:21" ht="18.75" customHeight="1">
      <c r="A10" s="27"/>
      <c r="B10" s="28"/>
      <c r="C10" s="30"/>
      <c r="D10" s="32"/>
      <c r="E10" s="33"/>
      <c r="F10" s="34"/>
      <c r="G10" s="436" t="s">
        <v>4</v>
      </c>
      <c r="H10" s="437"/>
      <c r="I10" s="436" t="s">
        <v>94</v>
      </c>
      <c r="J10" s="438"/>
      <c r="K10" s="437"/>
      <c r="L10" s="436" t="s">
        <v>96</v>
      </c>
      <c r="M10" s="438"/>
      <c r="N10" s="438"/>
      <c r="O10" s="437"/>
      <c r="P10" s="35" t="s">
        <v>5</v>
      </c>
      <c r="Q10" s="436" t="s">
        <v>95</v>
      </c>
      <c r="R10" s="438"/>
      <c r="S10" s="438"/>
      <c r="T10" s="437"/>
      <c r="U10" s="35" t="s">
        <v>6</v>
      </c>
    </row>
    <row r="11" spans="1:21" ht="21.75" customHeight="1">
      <c r="A11" s="36"/>
      <c r="B11" s="37"/>
      <c r="C11" s="37"/>
      <c r="D11" s="38" t="s">
        <v>93</v>
      </c>
      <c r="E11" s="39" t="s">
        <v>7</v>
      </c>
      <c r="F11" s="39" t="s">
        <v>259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0" t="s">
        <v>0</v>
      </c>
      <c r="R11" s="40" t="s">
        <v>0</v>
      </c>
      <c r="S11" s="40" t="s">
        <v>0</v>
      </c>
      <c r="T11" s="40" t="s">
        <v>0</v>
      </c>
      <c r="U11" s="40" t="s">
        <v>0</v>
      </c>
    </row>
    <row r="12" spans="1:21" ht="25.5" customHeight="1">
      <c r="A12" s="433" t="s">
        <v>92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5"/>
    </row>
    <row r="13" spans="1:21" ht="21.75" customHeight="1">
      <c r="A13" s="442" t="s">
        <v>8</v>
      </c>
      <c r="B13" s="443"/>
      <c r="C13" s="99" t="s">
        <v>9</v>
      </c>
      <c r="D13" s="442" t="s">
        <v>10</v>
      </c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43"/>
      <c r="P13" s="447" t="s">
        <v>11</v>
      </c>
      <c r="Q13" s="448"/>
      <c r="R13" s="448"/>
      <c r="S13" s="448"/>
      <c r="T13" s="448"/>
      <c r="U13" s="449"/>
    </row>
    <row r="14" spans="1:21" ht="21.75" customHeight="1">
      <c r="A14" s="411" t="s">
        <v>12</v>
      </c>
      <c r="B14" s="415"/>
      <c r="C14" s="41" t="s">
        <v>0</v>
      </c>
      <c r="D14" s="414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17"/>
      <c r="P14" s="414"/>
      <c r="Q14" s="410"/>
      <c r="R14" s="410"/>
      <c r="S14" s="410"/>
      <c r="T14" s="410"/>
      <c r="U14" s="408"/>
    </row>
    <row r="15" spans="1:21" ht="21.75" customHeight="1">
      <c r="A15" s="411" t="s">
        <v>13</v>
      </c>
      <c r="B15" s="415"/>
      <c r="C15" s="42" t="s">
        <v>0</v>
      </c>
      <c r="D15" s="414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17"/>
      <c r="P15" s="414"/>
      <c r="Q15" s="410"/>
      <c r="R15" s="410"/>
      <c r="S15" s="410"/>
      <c r="T15" s="410"/>
      <c r="U15" s="408"/>
    </row>
    <row r="16" spans="1:21" ht="21.75" customHeight="1">
      <c r="A16" s="411" t="s">
        <v>14</v>
      </c>
      <c r="B16" s="415"/>
      <c r="C16" s="43"/>
      <c r="D16" s="414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17"/>
      <c r="P16" s="414"/>
      <c r="Q16" s="410"/>
      <c r="R16" s="410"/>
      <c r="S16" s="410"/>
      <c r="T16" s="410"/>
      <c r="U16" s="408"/>
    </row>
    <row r="17" spans="1:21" ht="21.75" customHeight="1">
      <c r="A17" s="411" t="s">
        <v>15</v>
      </c>
      <c r="B17" s="415"/>
      <c r="C17" s="41"/>
      <c r="D17" s="414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17"/>
      <c r="P17" s="414"/>
      <c r="Q17" s="410"/>
      <c r="R17" s="410"/>
      <c r="S17" s="410"/>
      <c r="T17" s="410"/>
      <c r="U17" s="408"/>
    </row>
    <row r="18" spans="1:21" ht="21.75" customHeight="1">
      <c r="A18" s="411" t="s">
        <v>16</v>
      </c>
      <c r="B18" s="415"/>
      <c r="C18" s="44"/>
      <c r="D18" s="414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17"/>
      <c r="P18" s="414"/>
      <c r="Q18" s="410"/>
      <c r="R18" s="410"/>
      <c r="S18" s="410"/>
      <c r="T18" s="410"/>
      <c r="U18" s="408"/>
    </row>
    <row r="19" spans="1:21" ht="21.75" customHeight="1">
      <c r="A19" s="416" t="s">
        <v>17</v>
      </c>
      <c r="B19" s="415"/>
      <c r="C19" s="44"/>
      <c r="D19" s="414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17"/>
      <c r="P19" s="414"/>
      <c r="Q19" s="410"/>
      <c r="R19" s="410"/>
      <c r="S19" s="410"/>
      <c r="T19" s="410"/>
      <c r="U19" s="408"/>
    </row>
    <row r="20" spans="1:21" ht="28.5" customHeight="1">
      <c r="A20" s="100" t="s">
        <v>346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</row>
    <row r="21" spans="1:21" ht="21.75" customHeight="1">
      <c r="A21" s="45" t="s">
        <v>18</v>
      </c>
      <c r="B21" s="30"/>
      <c r="C21" s="46" t="s">
        <v>211</v>
      </c>
      <c r="D21" s="47" t="s">
        <v>19</v>
      </c>
      <c r="E21" s="30"/>
      <c r="F21" s="30"/>
      <c r="G21" s="30"/>
      <c r="H21" s="409"/>
      <c r="I21" s="408"/>
      <c r="J21" s="47" t="s">
        <v>20</v>
      </c>
      <c r="K21" s="30"/>
      <c r="L21" s="30"/>
      <c r="M21" s="30"/>
      <c r="N21" s="409"/>
      <c r="O21" s="410"/>
      <c r="P21" s="410"/>
      <c r="Q21" s="410"/>
      <c r="R21" s="410"/>
      <c r="S21" s="410"/>
      <c r="T21" s="410"/>
      <c r="U21" s="408"/>
    </row>
    <row r="22" spans="1:21" ht="21.75" customHeight="1">
      <c r="A22" s="48" t="s">
        <v>21</v>
      </c>
      <c r="B22" s="49"/>
      <c r="C22" s="409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08"/>
    </row>
    <row r="23" spans="1:21" ht="21.75" customHeight="1">
      <c r="A23" s="48" t="s">
        <v>22</v>
      </c>
      <c r="B23" s="49"/>
      <c r="C23" s="50"/>
      <c r="D23" s="50"/>
      <c r="E23" s="409" t="s">
        <v>0</v>
      </c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08"/>
    </row>
    <row r="24" spans="1:21" ht="28.5" customHeight="1">
      <c r="A24" s="100" t="s">
        <v>347</v>
      </c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</row>
    <row r="25" spans="1:21" ht="21" customHeight="1">
      <c r="A25" s="45" t="s">
        <v>23</v>
      </c>
      <c r="B25" s="28"/>
      <c r="C25" s="29"/>
      <c r="D25" s="47" t="s">
        <v>24</v>
      </c>
      <c r="E25" s="30"/>
      <c r="F25" s="409" t="s">
        <v>0</v>
      </c>
      <c r="G25" s="410"/>
      <c r="H25" s="410"/>
      <c r="I25" s="408"/>
      <c r="J25" s="47"/>
      <c r="K25" s="30"/>
      <c r="L25" s="30"/>
      <c r="M25" s="413"/>
      <c r="N25" s="410"/>
      <c r="O25" s="410"/>
      <c r="P25" s="410"/>
      <c r="Q25" s="410"/>
      <c r="R25" s="410"/>
      <c r="S25" s="410"/>
      <c r="T25" s="410"/>
      <c r="U25" s="408"/>
    </row>
    <row r="26" spans="1:21" ht="21" customHeight="1">
      <c r="A26" s="48" t="s">
        <v>25</v>
      </c>
      <c r="B26" s="49"/>
      <c r="C26" s="409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08"/>
    </row>
    <row r="27" spans="1:21" ht="21.75" customHeight="1">
      <c r="A27" s="45" t="s">
        <v>26</v>
      </c>
      <c r="B27" s="46"/>
      <c r="C27" s="409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08"/>
    </row>
    <row r="28" spans="1:21" ht="12" customHeight="1">
      <c r="A28" s="51" t="s">
        <v>0</v>
      </c>
      <c r="B28" s="52"/>
      <c r="C28" s="53" t="s">
        <v>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53"/>
      <c r="T28" s="53"/>
      <c r="U28" s="55"/>
    </row>
    <row r="29" spans="1:21" ht="12" customHeight="1">
      <c r="A29" s="56" t="s">
        <v>29</v>
      </c>
      <c r="B29" s="57"/>
      <c r="C29" s="37"/>
      <c r="D29" s="37"/>
      <c r="E29" s="37"/>
      <c r="F29" s="37"/>
      <c r="G29" s="37"/>
      <c r="H29" s="37" t="s">
        <v>27</v>
      </c>
      <c r="I29" s="37"/>
      <c r="J29" s="37"/>
      <c r="K29" s="37"/>
      <c r="L29" s="37" t="s">
        <v>31</v>
      </c>
      <c r="M29" s="37"/>
      <c r="N29" s="37"/>
      <c r="O29" s="37"/>
      <c r="P29" s="37"/>
      <c r="Q29" s="37" t="s">
        <v>28</v>
      </c>
      <c r="R29" s="37" t="s">
        <v>32</v>
      </c>
      <c r="S29" s="37"/>
      <c r="T29" s="37"/>
      <c r="U29" s="58"/>
    </row>
    <row r="30" spans="1:21" ht="21.75" customHeight="1">
      <c r="A30" s="45" t="s">
        <v>30</v>
      </c>
      <c r="B30" s="46"/>
      <c r="C30" s="30"/>
      <c r="D30" s="30"/>
      <c r="E30" s="30"/>
      <c r="F30" s="30"/>
      <c r="G30" s="30"/>
      <c r="H30" s="50" t="s">
        <v>27</v>
      </c>
      <c r="I30" s="50"/>
      <c r="J30" s="50"/>
      <c r="K30" s="50"/>
      <c r="L30" s="50" t="s">
        <v>31</v>
      </c>
      <c r="M30" s="50"/>
      <c r="N30" s="50"/>
      <c r="O30" s="50"/>
      <c r="P30" s="50"/>
      <c r="Q30" s="50" t="s">
        <v>28</v>
      </c>
      <c r="R30" s="50" t="s">
        <v>32</v>
      </c>
      <c r="S30" s="50"/>
      <c r="T30" s="50"/>
      <c r="U30" s="44"/>
    </row>
    <row r="31" spans="1:21" ht="21.75" customHeight="1">
      <c r="A31" s="48" t="s">
        <v>33</v>
      </c>
      <c r="B31" s="49"/>
      <c r="C31" s="50"/>
      <c r="D31" s="50"/>
      <c r="E31" s="50"/>
      <c r="F31" s="50"/>
      <c r="G31" s="50"/>
      <c r="H31" s="50" t="s">
        <v>34</v>
      </c>
      <c r="I31" s="50"/>
      <c r="J31" s="50"/>
      <c r="K31" s="50"/>
      <c r="L31" s="50" t="s">
        <v>31</v>
      </c>
      <c r="M31" s="50"/>
      <c r="N31" s="50"/>
      <c r="O31" s="50"/>
      <c r="P31" s="50"/>
      <c r="Q31" s="50" t="s">
        <v>28</v>
      </c>
      <c r="R31" s="50" t="s">
        <v>32</v>
      </c>
      <c r="S31" s="50"/>
      <c r="T31" s="50"/>
      <c r="U31" s="44"/>
    </row>
    <row r="32" spans="1:21" ht="21.75" customHeight="1">
      <c r="A32" s="411" t="s">
        <v>35</v>
      </c>
      <c r="B32" s="412"/>
      <c r="C32" s="412"/>
      <c r="D32" s="412"/>
      <c r="E32" s="412"/>
      <c r="F32" s="412"/>
      <c r="G32" s="412"/>
      <c r="H32" s="50" t="s">
        <v>195</v>
      </c>
      <c r="I32" s="37" t="s">
        <v>36</v>
      </c>
      <c r="J32" s="37"/>
      <c r="K32" s="37"/>
      <c r="L32" s="37"/>
      <c r="M32" s="37"/>
      <c r="N32" s="37"/>
      <c r="O32" s="37"/>
      <c r="P32" s="37"/>
      <c r="Q32" s="50" t="s">
        <v>28</v>
      </c>
      <c r="R32" s="50" t="s">
        <v>32</v>
      </c>
      <c r="S32" s="50"/>
      <c r="T32" s="50"/>
      <c r="U32" s="44"/>
    </row>
    <row r="33" spans="1:21" ht="21.75" customHeight="1">
      <c r="A33" s="48" t="s">
        <v>276</v>
      </c>
      <c r="B33" s="49"/>
      <c r="C33" s="50"/>
      <c r="D33" s="50"/>
      <c r="E33" s="50"/>
      <c r="F33" s="50"/>
      <c r="G33" s="50"/>
      <c r="H33" s="50" t="s">
        <v>195</v>
      </c>
      <c r="I33" s="30" t="s">
        <v>36</v>
      </c>
      <c r="J33" s="30"/>
      <c r="K33" s="30"/>
      <c r="L33" s="30"/>
      <c r="M33" s="30"/>
      <c r="N33" s="30"/>
      <c r="O33" s="30"/>
      <c r="P33" s="30"/>
      <c r="Q33" s="50" t="s">
        <v>28</v>
      </c>
      <c r="R33" s="50" t="s">
        <v>32</v>
      </c>
      <c r="S33" s="50"/>
      <c r="T33" s="50"/>
      <c r="U33" s="44"/>
    </row>
    <row r="34" spans="1:21" ht="21.75" customHeight="1">
      <c r="A34" s="48" t="s">
        <v>37</v>
      </c>
      <c r="B34" s="49"/>
      <c r="C34" s="50"/>
      <c r="D34" s="50"/>
      <c r="E34" s="50"/>
      <c r="F34" s="50"/>
      <c r="G34" s="50"/>
      <c r="H34" s="50" t="s">
        <v>209</v>
      </c>
      <c r="I34" s="50"/>
      <c r="J34" s="59"/>
      <c r="K34" s="50"/>
      <c r="L34" s="60"/>
      <c r="M34" s="50"/>
      <c r="N34" s="50"/>
      <c r="O34" s="50"/>
      <c r="P34" s="50"/>
      <c r="Q34" s="50"/>
      <c r="R34" s="50"/>
      <c r="S34" s="50"/>
      <c r="T34" s="50"/>
      <c r="U34" s="44"/>
    </row>
    <row r="35" spans="1:21" ht="28.5" customHeight="1">
      <c r="A35" s="100" t="s">
        <v>348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</row>
    <row r="36" spans="1:21" ht="21.75" customHeight="1">
      <c r="A36" s="444" t="s">
        <v>194</v>
      </c>
      <c r="B36" s="446"/>
      <c r="C36" s="61" t="s">
        <v>89</v>
      </c>
      <c r="D36" s="444" t="s">
        <v>209</v>
      </c>
      <c r="E36" s="445"/>
      <c r="F36" s="445"/>
      <c r="G36" s="445"/>
      <c r="H36" s="445"/>
      <c r="I36" s="445"/>
      <c r="J36" s="445"/>
      <c r="K36" s="445"/>
      <c r="L36" s="445"/>
      <c r="M36" s="446"/>
      <c r="N36" s="444" t="s">
        <v>23</v>
      </c>
      <c r="O36" s="445"/>
      <c r="P36" s="445"/>
      <c r="Q36" s="445"/>
      <c r="R36" s="445"/>
      <c r="S36" s="445"/>
      <c r="T36" s="445"/>
      <c r="U36" s="446"/>
    </row>
    <row r="37" spans="1:21" ht="18.75" customHeight="1">
      <c r="A37" s="407"/>
      <c r="B37" s="408"/>
      <c r="C37" s="62"/>
      <c r="D37" s="404"/>
      <c r="E37" s="405"/>
      <c r="F37" s="405"/>
      <c r="G37" s="405"/>
      <c r="H37" s="405"/>
      <c r="I37" s="405"/>
      <c r="J37" s="405"/>
      <c r="K37" s="405"/>
      <c r="L37" s="405"/>
      <c r="M37" s="406"/>
      <c r="N37" s="404"/>
      <c r="O37" s="405"/>
      <c r="P37" s="405"/>
      <c r="Q37" s="405"/>
      <c r="R37" s="405"/>
      <c r="S37" s="405"/>
      <c r="T37" s="405"/>
      <c r="U37" s="406"/>
    </row>
    <row r="38" spans="1:21" ht="18.75" customHeight="1">
      <c r="A38" s="407"/>
      <c r="B38" s="408"/>
      <c r="C38" s="63"/>
      <c r="D38" s="404"/>
      <c r="E38" s="405"/>
      <c r="F38" s="405"/>
      <c r="G38" s="405"/>
      <c r="H38" s="405"/>
      <c r="I38" s="405"/>
      <c r="J38" s="405"/>
      <c r="K38" s="405"/>
      <c r="L38" s="405"/>
      <c r="M38" s="406"/>
      <c r="N38" s="404"/>
      <c r="O38" s="405"/>
      <c r="P38" s="405"/>
      <c r="Q38" s="405"/>
      <c r="R38" s="405"/>
      <c r="S38" s="405"/>
      <c r="T38" s="405"/>
      <c r="U38" s="406"/>
    </row>
    <row r="39" spans="1:21" ht="18.75" customHeight="1">
      <c r="A39" s="407"/>
      <c r="B39" s="408"/>
      <c r="C39" s="64"/>
      <c r="D39" s="404"/>
      <c r="E39" s="405"/>
      <c r="F39" s="405"/>
      <c r="G39" s="405"/>
      <c r="H39" s="405"/>
      <c r="I39" s="405"/>
      <c r="J39" s="405"/>
      <c r="K39" s="405"/>
      <c r="L39" s="405"/>
      <c r="M39" s="406"/>
      <c r="N39" s="404"/>
      <c r="O39" s="405"/>
      <c r="P39" s="405"/>
      <c r="Q39" s="405"/>
      <c r="R39" s="405"/>
      <c r="S39" s="405"/>
      <c r="T39" s="405"/>
      <c r="U39" s="406"/>
    </row>
  </sheetData>
  <sheetProtection/>
  <mergeCells count="51">
    <mergeCell ref="A13:B13"/>
    <mergeCell ref="D36:M36"/>
    <mergeCell ref="N36:U36"/>
    <mergeCell ref="A36:B36"/>
    <mergeCell ref="P13:U13"/>
    <mergeCell ref="D13:O13"/>
    <mergeCell ref="A14:B14"/>
    <mergeCell ref="A15:B15"/>
    <mergeCell ref="A16:B16"/>
    <mergeCell ref="A17:B17"/>
    <mergeCell ref="D2:U2"/>
    <mergeCell ref="D3:U3"/>
    <mergeCell ref="A1:C3"/>
    <mergeCell ref="A12:U12"/>
    <mergeCell ref="G10:H10"/>
    <mergeCell ref="I10:K10"/>
    <mergeCell ref="Q10:T10"/>
    <mergeCell ref="L10:O10"/>
    <mergeCell ref="D8:U8"/>
    <mergeCell ref="A18:B18"/>
    <mergeCell ref="A19:B19"/>
    <mergeCell ref="D14:O14"/>
    <mergeCell ref="D15:O15"/>
    <mergeCell ref="D16:O16"/>
    <mergeCell ref="D17:O17"/>
    <mergeCell ref="D18:O18"/>
    <mergeCell ref="D19:O19"/>
    <mergeCell ref="P18:U18"/>
    <mergeCell ref="P19:U19"/>
    <mergeCell ref="N21:U21"/>
    <mergeCell ref="H21:I21"/>
    <mergeCell ref="P14:U14"/>
    <mergeCell ref="P15:U15"/>
    <mergeCell ref="P16:U16"/>
    <mergeCell ref="P17:U17"/>
    <mergeCell ref="C26:U26"/>
    <mergeCell ref="C27:U27"/>
    <mergeCell ref="D37:M37"/>
    <mergeCell ref="N37:U37"/>
    <mergeCell ref="A32:G32"/>
    <mergeCell ref="C22:U22"/>
    <mergeCell ref="E23:U23"/>
    <mergeCell ref="F25:I25"/>
    <mergeCell ref="M25:U25"/>
    <mergeCell ref="N38:U38"/>
    <mergeCell ref="N39:U39"/>
    <mergeCell ref="A37:B37"/>
    <mergeCell ref="A38:B38"/>
    <mergeCell ref="A39:B39"/>
    <mergeCell ref="D38:M38"/>
    <mergeCell ref="D39:M39"/>
  </mergeCells>
  <printOptions/>
  <pageMargins left="0" right="0" top="0.3937007874015748" bottom="0.3937007874015748" header="0.31496062992125984" footer="0.31496062992125984"/>
  <pageSetup fitToHeight="1" fitToWidth="1"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view="pageBreakPreview" zoomScale="160" zoomScaleSheetLayoutView="160" zoomScalePageLayoutView="0" workbookViewId="0" topLeftCell="A1">
      <selection activeCell="H26" sqref="H26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2:10" ht="17.25" customHeight="1">
      <c r="B1" s="180"/>
      <c r="C1" s="585" t="s">
        <v>312</v>
      </c>
      <c r="D1" s="585"/>
      <c r="E1" s="585"/>
      <c r="F1" s="585"/>
      <c r="G1" s="585"/>
      <c r="H1" s="585"/>
      <c r="I1" s="180"/>
      <c r="J1" s="180"/>
    </row>
    <row r="2" spans="2:10" ht="17.25" customHeight="1">
      <c r="B2" s="180"/>
      <c r="C2" s="181"/>
      <c r="D2" s="181"/>
      <c r="E2" s="181"/>
      <c r="F2" s="181"/>
      <c r="G2" s="181"/>
      <c r="H2" s="181"/>
      <c r="I2" s="180"/>
      <c r="J2" s="180"/>
    </row>
    <row r="3" spans="2:10" ht="5.25" customHeight="1">
      <c r="B3" s="180"/>
      <c r="C3" s="196"/>
      <c r="D3" s="180"/>
      <c r="E3" s="180"/>
      <c r="F3" s="180"/>
      <c r="G3" s="180"/>
      <c r="H3" s="180"/>
      <c r="I3" s="180"/>
      <c r="J3" s="180"/>
    </row>
    <row r="4" spans="2:10" s="19" customFormat="1" ht="18" customHeight="1">
      <c r="B4" s="183"/>
      <c r="C4" s="231" t="s">
        <v>336</v>
      </c>
      <c r="D4" s="232" t="s">
        <v>313</v>
      </c>
      <c r="E4" s="233"/>
      <c r="F4" s="233"/>
      <c r="G4" s="233"/>
      <c r="H4" s="234"/>
      <c r="I4" s="183"/>
      <c r="J4" s="183"/>
    </row>
    <row r="5" spans="2:10" s="20" customFormat="1" ht="12.75" customHeight="1">
      <c r="B5" s="187"/>
      <c r="C5" s="598" t="s">
        <v>104</v>
      </c>
      <c r="D5" s="599"/>
      <c r="E5" s="599"/>
      <c r="F5" s="600"/>
      <c r="G5" s="598" t="s">
        <v>314</v>
      </c>
      <c r="H5" s="599"/>
      <c r="I5" s="188"/>
      <c r="J5" s="187"/>
    </row>
    <row r="6" spans="2:10" s="21" customFormat="1" ht="12.75" customHeight="1">
      <c r="B6" s="189"/>
      <c r="C6" s="589">
        <v>1</v>
      </c>
      <c r="D6" s="590"/>
      <c r="E6" s="590"/>
      <c r="F6" s="590"/>
      <c r="G6" s="194"/>
      <c r="H6" s="195">
        <v>2</v>
      </c>
      <c r="I6" s="193"/>
      <c r="J6" s="189"/>
    </row>
    <row r="7" spans="2:10" s="21" customFormat="1" ht="12.75" customHeight="1">
      <c r="B7" s="189"/>
      <c r="C7" s="580"/>
      <c r="D7" s="197" t="s">
        <v>315</v>
      </c>
      <c r="E7" s="199"/>
      <c r="F7" s="199"/>
      <c r="G7" s="193"/>
      <c r="H7" s="201"/>
      <c r="I7" s="193"/>
      <c r="J7" s="189"/>
    </row>
    <row r="8" spans="2:10" s="21" customFormat="1" ht="12" customHeight="1">
      <c r="B8" s="189"/>
      <c r="C8" s="580"/>
      <c r="D8" s="206" t="s">
        <v>263</v>
      </c>
      <c r="E8" s="202"/>
      <c r="F8" s="202"/>
      <c r="G8" s="221" t="s">
        <v>316</v>
      </c>
      <c r="H8" s="225">
        <f>'SRI 6 '!H18</f>
        <v>0</v>
      </c>
      <c r="I8" s="193"/>
      <c r="J8" s="189"/>
    </row>
    <row r="9" spans="2:10" s="21" customFormat="1" ht="13.5" customHeight="1">
      <c r="B9" s="189"/>
      <c r="C9" s="580"/>
      <c r="D9" s="679" t="s">
        <v>370</v>
      </c>
      <c r="E9" s="190" t="s">
        <v>317</v>
      </c>
      <c r="F9" s="202"/>
      <c r="G9" s="221" t="s">
        <v>316</v>
      </c>
      <c r="H9" s="225">
        <f>'SRI 6 '!H19</f>
        <v>0</v>
      </c>
      <c r="I9" s="193"/>
      <c r="J9" s="189"/>
    </row>
    <row r="10" spans="2:10" s="21" customFormat="1" ht="12" customHeight="1">
      <c r="B10" s="189"/>
      <c r="C10" s="580"/>
      <c r="D10" s="592"/>
      <c r="E10" s="190" t="s">
        <v>319</v>
      </c>
      <c r="F10" s="202"/>
      <c r="G10" s="221" t="s">
        <v>316</v>
      </c>
      <c r="H10" s="225">
        <f>'SRI 6 '!H20</f>
        <v>0</v>
      </c>
      <c r="I10" s="193"/>
      <c r="J10" s="189"/>
    </row>
    <row r="11" spans="2:10" s="21" customFormat="1" ht="12" customHeight="1">
      <c r="B11" s="189"/>
      <c r="C11" s="580"/>
      <c r="D11" s="592"/>
      <c r="E11" s="595" t="s">
        <v>221</v>
      </c>
      <c r="F11" s="596"/>
      <c r="G11" s="221" t="s">
        <v>316</v>
      </c>
      <c r="H11" s="225">
        <f>'SRI 6 '!H21</f>
        <v>0</v>
      </c>
      <c r="I11" s="193"/>
      <c r="J11" s="189"/>
    </row>
    <row r="12" spans="2:10" s="21" customFormat="1" ht="12" customHeight="1">
      <c r="B12" s="189"/>
      <c r="C12" s="580"/>
      <c r="D12" s="593"/>
      <c r="E12" s="595" t="s">
        <v>224</v>
      </c>
      <c r="F12" s="596"/>
      <c r="G12" s="221" t="s">
        <v>316</v>
      </c>
      <c r="H12" s="225">
        <f>'SRI 6 '!H22</f>
        <v>0</v>
      </c>
      <c r="I12" s="193"/>
      <c r="J12" s="189"/>
    </row>
    <row r="13" spans="2:10" s="21" customFormat="1" ht="12.75" customHeight="1">
      <c r="B13" s="189"/>
      <c r="C13" s="580"/>
      <c r="D13" s="197" t="s">
        <v>321</v>
      </c>
      <c r="E13" s="199"/>
      <c r="F13" s="199"/>
      <c r="G13" s="204"/>
      <c r="H13" s="226"/>
      <c r="I13" s="193"/>
      <c r="J13" s="189"/>
    </row>
    <row r="14" spans="2:10" s="21" customFormat="1" ht="11.25" customHeight="1">
      <c r="B14" s="189"/>
      <c r="C14" s="581"/>
      <c r="D14" s="206" t="s">
        <v>323</v>
      </c>
      <c r="E14" s="202"/>
      <c r="F14" s="202"/>
      <c r="G14" s="221" t="s">
        <v>316</v>
      </c>
      <c r="H14" s="224">
        <f>SUM(H8,H9,H10,H11,H12)</f>
        <v>0</v>
      </c>
      <c r="I14" s="193"/>
      <c r="J14" s="189"/>
    </row>
    <row r="15" spans="2:10" s="21" customFormat="1" ht="9.75" customHeight="1">
      <c r="B15" s="189"/>
      <c r="C15" s="197" t="s">
        <v>324</v>
      </c>
      <c r="D15" s="199"/>
      <c r="E15" s="199"/>
      <c r="F15" s="205"/>
      <c r="G15" s="199"/>
      <c r="H15" s="222"/>
      <c r="I15" s="193"/>
      <c r="J15" s="189"/>
    </row>
    <row r="16" spans="2:10" s="21" customFormat="1" ht="9.75" customHeight="1">
      <c r="B16" s="189"/>
      <c r="C16" s="206" t="s">
        <v>325</v>
      </c>
      <c r="D16" s="202"/>
      <c r="E16" s="202"/>
      <c r="F16" s="202"/>
      <c r="G16" s="221" t="s">
        <v>316</v>
      </c>
      <c r="H16" s="225">
        <v>0</v>
      </c>
      <c r="I16" s="193"/>
      <c r="J16" s="189"/>
    </row>
    <row r="17" spans="2:10" s="21" customFormat="1" ht="9.75" customHeight="1">
      <c r="B17" s="189"/>
      <c r="C17" s="197" t="s">
        <v>321</v>
      </c>
      <c r="D17" s="199"/>
      <c r="E17" s="199"/>
      <c r="F17" s="199"/>
      <c r="G17" s="193"/>
      <c r="H17" s="222"/>
      <c r="I17" s="193"/>
      <c r="J17" s="189"/>
    </row>
    <row r="18" spans="2:10" s="21" customFormat="1" ht="10.5" customHeight="1">
      <c r="B18" s="189"/>
      <c r="C18" s="206" t="s">
        <v>326</v>
      </c>
      <c r="D18" s="202"/>
      <c r="E18" s="202"/>
      <c r="F18" s="202"/>
      <c r="G18" s="221" t="s">
        <v>316</v>
      </c>
      <c r="H18" s="227">
        <f>H14+H16</f>
        <v>0</v>
      </c>
      <c r="I18" s="193"/>
      <c r="J18" s="189"/>
    </row>
    <row r="19" spans="2:10" s="21" customFormat="1" ht="12" customHeight="1">
      <c r="B19" s="199"/>
      <c r="C19" s="198"/>
      <c r="D19" s="199"/>
      <c r="E19" s="199"/>
      <c r="F19" s="199"/>
      <c r="G19" s="199"/>
      <c r="H19" s="201"/>
      <c r="I19" s="199"/>
      <c r="J19" s="189"/>
    </row>
    <row r="20" spans="2:10" s="21" customFormat="1" ht="12" customHeight="1">
      <c r="B20" s="199"/>
      <c r="C20" s="198"/>
      <c r="D20" s="199"/>
      <c r="E20" s="199"/>
      <c r="F20" s="199"/>
      <c r="G20" s="199"/>
      <c r="H20" s="583" t="s">
        <v>327</v>
      </c>
      <c r="I20" s="583"/>
      <c r="J20" s="189"/>
    </row>
    <row r="21" spans="2:10" s="21" customFormat="1" ht="12" customHeight="1">
      <c r="B21" s="199"/>
      <c r="C21" s="198"/>
      <c r="D21" s="199"/>
      <c r="E21" s="199"/>
      <c r="F21" s="199"/>
      <c r="G21" s="199"/>
      <c r="H21" s="208"/>
      <c r="I21" s="209" t="s">
        <v>328</v>
      </c>
      <c r="J21" s="189"/>
    </row>
    <row r="22" spans="2:10" s="21" customFormat="1" ht="7.5" customHeight="1" thickBot="1">
      <c r="B22" s="199"/>
      <c r="C22" s="198"/>
      <c r="D22" s="199"/>
      <c r="E22" s="199"/>
      <c r="F22" s="199"/>
      <c r="G22" s="199"/>
      <c r="H22" s="201"/>
      <c r="I22" s="199"/>
      <c r="J22" s="189"/>
    </row>
    <row r="23" spans="2:10" s="21" customFormat="1" ht="12" customHeight="1" thickBot="1">
      <c r="B23" s="199"/>
      <c r="C23" s="584" t="s">
        <v>329</v>
      </c>
      <c r="D23" s="584"/>
      <c r="E23" s="210" t="s">
        <v>330</v>
      </c>
      <c r="F23" s="211" t="e">
        <f>H18/SR2!K13</f>
        <v>#DIV/0!</v>
      </c>
      <c r="G23" s="212" t="s">
        <v>331</v>
      </c>
      <c r="H23" s="213"/>
      <c r="I23" s="228">
        <v>1061.96</v>
      </c>
      <c r="J23" s="189" t="s">
        <v>359</v>
      </c>
    </row>
    <row r="24" spans="2:10" s="21" customFormat="1" ht="12" customHeight="1">
      <c r="B24" s="199"/>
      <c r="C24" s="578" t="s">
        <v>332</v>
      </c>
      <c r="D24" s="578"/>
      <c r="E24" s="199"/>
      <c r="F24" s="199"/>
      <c r="G24" s="199"/>
      <c r="H24" s="201"/>
      <c r="I24" s="199"/>
      <c r="J24" s="189"/>
    </row>
    <row r="25" spans="2:10" ht="12" customHeight="1">
      <c r="B25" s="180"/>
      <c r="C25" s="180"/>
      <c r="D25" s="180"/>
      <c r="E25" s="180"/>
      <c r="F25" s="180"/>
      <c r="G25" s="180"/>
      <c r="H25" s="180"/>
      <c r="I25" s="180"/>
      <c r="J25" s="180"/>
    </row>
    <row r="26" spans="2:10" ht="12" customHeight="1">
      <c r="B26" s="180" t="s">
        <v>333</v>
      </c>
      <c r="C26" s="180" t="s">
        <v>334</v>
      </c>
      <c r="D26" s="180"/>
      <c r="E26" s="180"/>
      <c r="F26" s="180"/>
      <c r="G26" s="180"/>
      <c r="H26" s="214"/>
      <c r="I26" s="180"/>
      <c r="J26" s="180"/>
    </row>
    <row r="27" spans="2:10" ht="5.25" customHeight="1">
      <c r="B27" s="180"/>
      <c r="C27" s="180"/>
      <c r="D27" s="180"/>
      <c r="E27" s="180"/>
      <c r="F27" s="180"/>
      <c r="G27" s="180"/>
      <c r="H27" s="180"/>
      <c r="I27" s="180"/>
      <c r="J27" s="180"/>
    </row>
    <row r="28" spans="3:8" ht="12" customHeight="1">
      <c r="C28" s="23"/>
      <c r="D28" s="23"/>
      <c r="E28" s="23"/>
      <c r="F28" s="23"/>
      <c r="G28" s="23"/>
      <c r="H28" s="23"/>
    </row>
    <row r="29" spans="3:8" ht="12" customHeight="1">
      <c r="C29" s="23"/>
      <c r="D29" s="23"/>
      <c r="E29" s="23"/>
      <c r="F29" s="23"/>
      <c r="G29" s="23"/>
      <c r="H29" s="23"/>
    </row>
    <row r="30" spans="3:9" ht="12" customHeight="1">
      <c r="C30" s="24"/>
      <c r="D30" s="24"/>
      <c r="E30" s="24"/>
      <c r="F30" s="24"/>
      <c r="G30" s="24"/>
      <c r="H30" s="24"/>
      <c r="I30" s="22"/>
    </row>
    <row r="31" spans="3:9" ht="12" customHeight="1">
      <c r="C31" s="22"/>
      <c r="D31" s="22"/>
      <c r="E31" s="22"/>
      <c r="F31" s="22"/>
      <c r="G31" s="22"/>
      <c r="H31" s="22"/>
      <c r="I31" s="22"/>
    </row>
    <row r="32" spans="3:9" ht="12" customHeight="1">
      <c r="C32" s="22"/>
      <c r="D32" s="22"/>
      <c r="E32" s="22"/>
      <c r="F32" s="22"/>
      <c r="G32" s="22"/>
      <c r="H32" s="22"/>
      <c r="I32" s="22"/>
    </row>
    <row r="33" spans="3:9" ht="12" customHeight="1">
      <c r="C33" s="22"/>
      <c r="D33" s="22"/>
      <c r="E33" s="22"/>
      <c r="F33" s="22"/>
      <c r="G33" s="22"/>
      <c r="H33" s="22"/>
      <c r="I33" s="22"/>
    </row>
    <row r="34" spans="3:7" ht="12.75">
      <c r="C34" s="25"/>
      <c r="D34" s="25"/>
      <c r="G34" s="18"/>
    </row>
    <row r="35" spans="3:7" ht="12.75">
      <c r="C35" s="25"/>
      <c r="D35" s="25"/>
      <c r="G35" s="18"/>
    </row>
    <row r="37" spans="2:9" ht="12.75">
      <c r="B37" s="579"/>
      <c r="C37" s="579"/>
      <c r="D37" s="579"/>
      <c r="E37" s="579"/>
      <c r="F37" s="579"/>
      <c r="G37" s="579"/>
      <c r="H37" s="579"/>
      <c r="I37" s="579"/>
    </row>
  </sheetData>
  <sheetProtection/>
  <mergeCells count="12">
    <mergeCell ref="H20:I20"/>
    <mergeCell ref="C23:D23"/>
    <mergeCell ref="C1:H1"/>
    <mergeCell ref="C5:F5"/>
    <mergeCell ref="G5:H5"/>
    <mergeCell ref="C6:F6"/>
    <mergeCell ref="C24:D24"/>
    <mergeCell ref="B37:I37"/>
    <mergeCell ref="C7:C14"/>
    <mergeCell ref="D9:D12"/>
    <mergeCell ref="E11:F11"/>
    <mergeCell ref="E12:F12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6" width="15.7109375" style="0" customWidth="1"/>
  </cols>
  <sheetData>
    <row r="1" spans="1:6" ht="22.5" customHeight="1">
      <c r="A1" s="601" t="s">
        <v>256</v>
      </c>
      <c r="B1" s="602"/>
      <c r="C1" s="602"/>
      <c r="D1" s="602"/>
      <c r="E1" s="602"/>
      <c r="F1" s="603"/>
    </row>
    <row r="2" spans="1:6" ht="12.75">
      <c r="A2" s="607" t="s">
        <v>251</v>
      </c>
      <c r="B2" s="604" t="s">
        <v>231</v>
      </c>
      <c r="C2" s="604"/>
      <c r="D2" s="604" t="s">
        <v>240</v>
      </c>
      <c r="E2" s="604"/>
      <c r="F2" s="604" t="s">
        <v>250</v>
      </c>
    </row>
    <row r="3" spans="1:6" ht="12.75">
      <c r="A3" s="608"/>
      <c r="B3" s="605"/>
      <c r="C3" s="605"/>
      <c r="D3" s="605"/>
      <c r="E3" s="605"/>
      <c r="F3" s="606"/>
    </row>
    <row r="4" spans="1:6" ht="12.75">
      <c r="A4" s="608"/>
      <c r="B4" s="605"/>
      <c r="C4" s="605"/>
      <c r="D4" s="605"/>
      <c r="E4" s="605"/>
      <c r="F4" s="606"/>
    </row>
    <row r="5" spans="1:6" ht="12.75">
      <c r="A5" s="608"/>
      <c r="B5" s="235" t="s">
        <v>241</v>
      </c>
      <c r="C5" s="235" t="s">
        <v>243</v>
      </c>
      <c r="D5" s="235" t="s">
        <v>266</v>
      </c>
      <c r="E5" s="235" t="s">
        <v>267</v>
      </c>
      <c r="F5" s="235" t="s">
        <v>244</v>
      </c>
    </row>
    <row r="6" spans="1:6" ht="14.25" customHeight="1">
      <c r="A6" s="608"/>
      <c r="B6" s="236" t="s">
        <v>242</v>
      </c>
      <c r="C6" s="236" t="s">
        <v>257</v>
      </c>
      <c r="D6" s="237" t="s">
        <v>268</v>
      </c>
      <c r="E6" s="237" t="s">
        <v>269</v>
      </c>
      <c r="F6" s="238" t="s">
        <v>360</v>
      </c>
    </row>
    <row r="7" spans="1:6" s="12" customFormat="1" ht="19.5" customHeight="1">
      <c r="A7" s="239" t="s">
        <v>245</v>
      </c>
      <c r="B7" s="240" t="e">
        <f>SR5!H5/SR2!K13</f>
        <v>#DIV/0!</v>
      </c>
      <c r="C7" s="240" t="e">
        <f>SR5!H16/SR2!K13</f>
        <v>#DIV/0!</v>
      </c>
      <c r="D7" s="240" t="e">
        <f>SR5!H19/SR2!K14</f>
        <v>#DIV/0!</v>
      </c>
      <c r="E7" s="240" t="e">
        <f>SR5!H26/SR2!K14</f>
        <v>#DIV/0!</v>
      </c>
      <c r="F7" s="240" t="e">
        <f>SR5!H28/SR2!K13</f>
        <v>#DIV/0!</v>
      </c>
    </row>
    <row r="8" spans="1:6" s="12" customFormat="1" ht="19.5" customHeight="1">
      <c r="A8" s="239" t="s">
        <v>246</v>
      </c>
      <c r="B8" s="240" t="e">
        <f>SR5!K5/SR2!K13</f>
        <v>#DIV/0!</v>
      </c>
      <c r="C8" s="240" t="e">
        <f>SR5!K16/SR2!K13</f>
        <v>#DIV/0!</v>
      </c>
      <c r="D8" s="240" t="e">
        <f>SR5!K19/SR2!K14</f>
        <v>#DIV/0!</v>
      </c>
      <c r="E8" s="240" t="e">
        <f>SR5!K26/SR2!K14</f>
        <v>#DIV/0!</v>
      </c>
      <c r="F8" s="240" t="e">
        <f>SR5!K28/SR2!K13</f>
        <v>#DIV/0!</v>
      </c>
    </row>
    <row r="9" spans="1:6" s="12" customFormat="1" ht="19.5" customHeight="1">
      <c r="A9" s="239" t="s">
        <v>247</v>
      </c>
      <c r="B9" s="240" t="e">
        <f>SR5!N5/SR2!K13</f>
        <v>#DIV/0!</v>
      </c>
      <c r="C9" s="240" t="e">
        <f>SR5!N16/SR2!K13</f>
        <v>#DIV/0!</v>
      </c>
      <c r="D9" s="240" t="e">
        <f>SR5!N19/SR2!K14</f>
        <v>#DIV/0!</v>
      </c>
      <c r="E9" s="240" t="e">
        <f>SR5!N26/SR2!K14</f>
        <v>#DIV/0!</v>
      </c>
      <c r="F9" s="240" t="e">
        <f>SR5!N28/SR2!K13</f>
        <v>#DIV/0!</v>
      </c>
    </row>
    <row r="10" spans="1:6" s="12" customFormat="1" ht="19.5" customHeight="1">
      <c r="A10" s="239" t="s">
        <v>248</v>
      </c>
      <c r="B10" s="240" t="e">
        <f>SR5!Q5/SR2!K28</f>
        <v>#DIV/0!</v>
      </c>
      <c r="C10" s="240" t="e">
        <f>SR5!Q16/SR2!K28</f>
        <v>#DIV/0!</v>
      </c>
      <c r="D10" s="240" t="e">
        <f>SR5!Q19/SR2!K29</f>
        <v>#DIV/0!</v>
      </c>
      <c r="E10" s="240" t="e">
        <f>SR5!Q26/SR2!K29</f>
        <v>#DIV/0!</v>
      </c>
      <c r="F10" s="240" t="e">
        <f>SR5!Q28/SR2!K13</f>
        <v>#DIV/0!</v>
      </c>
    </row>
    <row r="11" spans="1:6" s="12" customFormat="1" ht="19.5" customHeight="1">
      <c r="A11" s="239" t="s">
        <v>249</v>
      </c>
      <c r="B11" s="239"/>
      <c r="C11" s="239"/>
      <c r="D11" s="239"/>
      <c r="E11" s="239"/>
      <c r="F11" s="239"/>
    </row>
    <row r="12" spans="1:6" s="12" customFormat="1" ht="19.5" customHeight="1">
      <c r="A12" s="239" t="s">
        <v>249</v>
      </c>
      <c r="B12" s="239"/>
      <c r="C12" s="239"/>
      <c r="D12" s="239"/>
      <c r="E12" s="239"/>
      <c r="F12" s="239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241" t="s">
        <v>252</v>
      </c>
      <c r="B14" s="180" t="s">
        <v>254</v>
      </c>
      <c r="C14" s="180"/>
      <c r="D14" s="180"/>
      <c r="E14" s="180"/>
      <c r="F14" s="180"/>
    </row>
    <row r="15" spans="1:6" ht="12.75">
      <c r="A15" s="241" t="s">
        <v>253</v>
      </c>
      <c r="B15" s="180" t="s">
        <v>255</v>
      </c>
      <c r="C15" s="180"/>
      <c r="D15" s="180"/>
      <c r="E15" s="180"/>
      <c r="F15" s="180"/>
    </row>
  </sheetData>
  <sheetProtection/>
  <mergeCells count="5">
    <mergeCell ref="A1:F1"/>
    <mergeCell ref="B2:C4"/>
    <mergeCell ref="D2:E4"/>
    <mergeCell ref="F2:F4"/>
    <mergeCell ref="A2:A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PageLayoutView="0" workbookViewId="0" topLeftCell="A1">
      <selection activeCell="BR13" sqref="BR13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642" t="s">
        <v>105</v>
      </c>
      <c r="B1" s="643"/>
      <c r="C1" s="643"/>
      <c r="D1" s="643"/>
      <c r="E1" s="643"/>
      <c r="F1" s="643"/>
      <c r="G1" s="643"/>
      <c r="H1" s="643"/>
      <c r="I1" s="643"/>
      <c r="J1" s="643"/>
      <c r="K1" s="644"/>
      <c r="L1" s="242"/>
      <c r="M1" s="242"/>
      <c r="N1" s="645" t="s">
        <v>106</v>
      </c>
      <c r="O1" s="646"/>
      <c r="P1" s="646"/>
      <c r="Q1" s="647" t="s">
        <v>107</v>
      </c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8"/>
    </row>
    <row r="2" spans="1:60" ht="24.75" customHeight="1">
      <c r="A2" s="649" t="s">
        <v>108</v>
      </c>
      <c r="B2" s="650"/>
      <c r="C2" s="650"/>
      <c r="D2" s="650"/>
      <c r="E2" s="650"/>
      <c r="F2" s="649" t="s">
        <v>109</v>
      </c>
      <c r="G2" s="650"/>
      <c r="H2" s="650"/>
      <c r="I2" s="650"/>
      <c r="J2" s="650"/>
      <c r="K2" s="650"/>
      <c r="L2" s="242"/>
      <c r="M2" s="242"/>
      <c r="N2" s="630" t="s">
        <v>110</v>
      </c>
      <c r="O2" s="631"/>
      <c r="P2" s="631"/>
      <c r="Q2" s="631"/>
      <c r="R2" s="631"/>
      <c r="S2" s="631"/>
      <c r="T2" s="631"/>
      <c r="U2" s="631"/>
      <c r="V2" s="632"/>
      <c r="W2" s="628" t="s">
        <v>111</v>
      </c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9"/>
      <c r="AM2" s="630" t="s">
        <v>112</v>
      </c>
      <c r="AN2" s="631"/>
      <c r="AO2" s="631"/>
      <c r="AP2" s="632"/>
      <c r="AQ2" s="641" t="s">
        <v>111</v>
      </c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  <c r="BF2" s="628"/>
      <c r="BG2" s="628"/>
      <c r="BH2" s="629"/>
    </row>
    <row r="3" spans="1:60" ht="15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242"/>
      <c r="M3" s="242"/>
      <c r="N3" s="633"/>
      <c r="O3" s="634"/>
      <c r="P3" s="634"/>
      <c r="Q3" s="634"/>
      <c r="R3" s="634"/>
      <c r="S3" s="634"/>
      <c r="T3" s="634"/>
      <c r="U3" s="634"/>
      <c r="V3" s="635"/>
      <c r="W3" s="620" t="s">
        <v>113</v>
      </c>
      <c r="X3" s="621"/>
      <c r="Y3" s="621"/>
      <c r="Z3" s="621"/>
      <c r="AA3" s="622"/>
      <c r="AB3" s="631" t="s">
        <v>114</v>
      </c>
      <c r="AC3" s="631"/>
      <c r="AD3" s="631"/>
      <c r="AE3" s="631"/>
      <c r="AF3" s="631"/>
      <c r="AG3" s="631"/>
      <c r="AH3" s="631"/>
      <c r="AI3" s="631"/>
      <c r="AJ3" s="631"/>
      <c r="AK3" s="631"/>
      <c r="AL3" s="632"/>
      <c r="AM3" s="633"/>
      <c r="AN3" s="634"/>
      <c r="AO3" s="634"/>
      <c r="AP3" s="635"/>
      <c r="AQ3" s="620" t="s">
        <v>115</v>
      </c>
      <c r="AR3" s="621"/>
      <c r="AS3" s="621"/>
      <c r="AT3" s="621"/>
      <c r="AU3" s="621"/>
      <c r="AV3" s="622"/>
      <c r="AW3" s="620" t="s">
        <v>116</v>
      </c>
      <c r="AX3" s="621"/>
      <c r="AY3" s="621"/>
      <c r="AZ3" s="621"/>
      <c r="BA3" s="621"/>
      <c r="BB3" s="622"/>
      <c r="BC3" s="630" t="s">
        <v>117</v>
      </c>
      <c r="BD3" s="631"/>
      <c r="BE3" s="631"/>
      <c r="BF3" s="631"/>
      <c r="BG3" s="631"/>
      <c r="BH3" s="632"/>
    </row>
    <row r="4" spans="1:60" ht="15" customHeight="1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243"/>
      <c r="M4" s="243"/>
      <c r="N4" s="636"/>
      <c r="O4" s="637"/>
      <c r="P4" s="637"/>
      <c r="Q4" s="637"/>
      <c r="R4" s="637"/>
      <c r="S4" s="637"/>
      <c r="T4" s="637"/>
      <c r="U4" s="637"/>
      <c r="V4" s="638"/>
      <c r="W4" s="623"/>
      <c r="X4" s="624"/>
      <c r="Y4" s="624"/>
      <c r="Z4" s="624"/>
      <c r="AA4" s="625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8"/>
      <c r="AM4" s="636"/>
      <c r="AN4" s="637"/>
      <c r="AO4" s="637"/>
      <c r="AP4" s="638"/>
      <c r="AQ4" s="623"/>
      <c r="AR4" s="624"/>
      <c r="AS4" s="624"/>
      <c r="AT4" s="624"/>
      <c r="AU4" s="624"/>
      <c r="AV4" s="625"/>
      <c r="AW4" s="623"/>
      <c r="AX4" s="624"/>
      <c r="AY4" s="624"/>
      <c r="AZ4" s="624"/>
      <c r="BA4" s="624"/>
      <c r="BB4" s="625"/>
      <c r="BC4" s="636"/>
      <c r="BD4" s="637"/>
      <c r="BE4" s="637"/>
      <c r="BF4" s="637"/>
      <c r="BG4" s="637"/>
      <c r="BH4" s="638"/>
    </row>
    <row r="5" spans="1:60" ht="15" customHeight="1">
      <c r="A5" s="244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4">
        <v>7</v>
      </c>
      <c r="H5" s="244">
        <v>8</v>
      </c>
      <c r="I5" s="244">
        <v>9</v>
      </c>
      <c r="J5" s="244">
        <v>10</v>
      </c>
      <c r="K5" s="244">
        <v>11</v>
      </c>
      <c r="L5" s="245"/>
      <c r="M5" s="246"/>
      <c r="N5" s="244">
        <v>12</v>
      </c>
      <c r="O5" s="244">
        <v>13</v>
      </c>
      <c r="P5" s="244">
        <v>14</v>
      </c>
      <c r="Q5" s="244">
        <v>15</v>
      </c>
      <c r="R5" s="244">
        <v>16</v>
      </c>
      <c r="S5" s="244">
        <v>17</v>
      </c>
      <c r="T5" s="244">
        <v>18</v>
      </c>
      <c r="U5" s="244">
        <v>19</v>
      </c>
      <c r="V5" s="244">
        <v>20</v>
      </c>
      <c r="W5" s="244">
        <v>21</v>
      </c>
      <c r="X5" s="244">
        <v>22</v>
      </c>
      <c r="Y5" s="244">
        <v>23</v>
      </c>
      <c r="Z5" s="244">
        <v>24</v>
      </c>
      <c r="AA5" s="244">
        <v>25</v>
      </c>
      <c r="AB5" s="244">
        <v>26</v>
      </c>
      <c r="AC5" s="244">
        <v>27</v>
      </c>
      <c r="AD5" s="244">
        <v>28</v>
      </c>
      <c r="AE5" s="244">
        <v>29</v>
      </c>
      <c r="AF5" s="244">
        <v>30</v>
      </c>
      <c r="AG5" s="244">
        <v>31</v>
      </c>
      <c r="AH5" s="244">
        <v>32</v>
      </c>
      <c r="AI5" s="244">
        <v>33</v>
      </c>
      <c r="AJ5" s="244">
        <v>34</v>
      </c>
      <c r="AK5" s="244">
        <v>35</v>
      </c>
      <c r="AL5" s="244">
        <v>36</v>
      </c>
      <c r="AM5" s="244">
        <v>37</v>
      </c>
      <c r="AN5" s="244">
        <v>38</v>
      </c>
      <c r="AO5" s="244">
        <v>39</v>
      </c>
      <c r="AP5" s="244">
        <v>40</v>
      </c>
      <c r="AQ5" s="244">
        <v>41</v>
      </c>
      <c r="AR5" s="244">
        <v>42</v>
      </c>
      <c r="AS5" s="244">
        <v>43</v>
      </c>
      <c r="AT5" s="244">
        <v>44</v>
      </c>
      <c r="AU5" s="244">
        <v>45</v>
      </c>
      <c r="AV5" s="244">
        <v>46</v>
      </c>
      <c r="AW5" s="244">
        <v>47</v>
      </c>
      <c r="AX5" s="244">
        <v>48</v>
      </c>
      <c r="AY5" s="244">
        <v>49</v>
      </c>
      <c r="AZ5" s="244">
        <v>50</v>
      </c>
      <c r="BA5" s="244">
        <v>51</v>
      </c>
      <c r="BB5" s="244">
        <v>52</v>
      </c>
      <c r="BC5" s="244">
        <v>53</v>
      </c>
      <c r="BD5" s="244">
        <v>54</v>
      </c>
      <c r="BE5" s="244">
        <v>55</v>
      </c>
      <c r="BF5" s="244">
        <v>56</v>
      </c>
      <c r="BG5" s="244">
        <v>57</v>
      </c>
      <c r="BH5" s="244">
        <v>58</v>
      </c>
    </row>
    <row r="6" spans="1:60" ht="15" customHeight="1">
      <c r="A6" s="609" t="s">
        <v>200</v>
      </c>
      <c r="B6" s="609" t="s">
        <v>201</v>
      </c>
      <c r="C6" s="609" t="s">
        <v>202</v>
      </c>
      <c r="D6" s="609" t="s">
        <v>203</v>
      </c>
      <c r="E6" s="609" t="s">
        <v>204</v>
      </c>
      <c r="F6" s="609" t="s">
        <v>205</v>
      </c>
      <c r="G6" s="609" t="s">
        <v>206</v>
      </c>
      <c r="H6" s="609" t="s">
        <v>198</v>
      </c>
      <c r="I6" s="609" t="s">
        <v>199</v>
      </c>
      <c r="J6" s="609" t="s">
        <v>196</v>
      </c>
      <c r="K6" s="609" t="s">
        <v>197</v>
      </c>
      <c r="L6" s="247"/>
      <c r="M6" s="247"/>
      <c r="N6" s="626" t="s">
        <v>118</v>
      </c>
      <c r="O6" s="609" t="s">
        <v>207</v>
      </c>
      <c r="P6" s="609" t="s">
        <v>119</v>
      </c>
      <c r="Q6" s="609" t="s">
        <v>120</v>
      </c>
      <c r="R6" s="609" t="s">
        <v>121</v>
      </c>
      <c r="S6" s="609" t="s">
        <v>122</v>
      </c>
      <c r="T6" s="609" t="s">
        <v>208</v>
      </c>
      <c r="U6" s="609" t="s">
        <v>123</v>
      </c>
      <c r="V6" s="609" t="s">
        <v>124</v>
      </c>
      <c r="W6" s="609" t="s">
        <v>125</v>
      </c>
      <c r="X6" s="609" t="s">
        <v>126</v>
      </c>
      <c r="Y6" s="609" t="s">
        <v>127</v>
      </c>
      <c r="Z6" s="609" t="s">
        <v>128</v>
      </c>
      <c r="AA6" s="609" t="s">
        <v>129</v>
      </c>
      <c r="AB6" s="609" t="s">
        <v>130</v>
      </c>
      <c r="AC6" s="609" t="s">
        <v>131</v>
      </c>
      <c r="AD6" s="609" t="s">
        <v>132</v>
      </c>
      <c r="AE6" s="609" t="s">
        <v>133</v>
      </c>
      <c r="AF6" s="609" t="s">
        <v>134</v>
      </c>
      <c r="AG6" s="609" t="s">
        <v>135</v>
      </c>
      <c r="AH6" s="609" t="s">
        <v>136</v>
      </c>
      <c r="AI6" s="609" t="s">
        <v>137</v>
      </c>
      <c r="AJ6" s="609" t="s">
        <v>138</v>
      </c>
      <c r="AK6" s="609" t="s">
        <v>139</v>
      </c>
      <c r="AL6" s="609" t="s">
        <v>135</v>
      </c>
      <c r="AM6" s="609" t="s">
        <v>140</v>
      </c>
      <c r="AN6" s="609" t="s">
        <v>141</v>
      </c>
      <c r="AO6" s="609" t="s">
        <v>142</v>
      </c>
      <c r="AP6" s="609" t="s">
        <v>143</v>
      </c>
      <c r="AQ6" s="609" t="s">
        <v>144</v>
      </c>
      <c r="AR6" s="609" t="s">
        <v>145</v>
      </c>
      <c r="AS6" s="609" t="s">
        <v>146</v>
      </c>
      <c r="AT6" s="609" t="s">
        <v>147</v>
      </c>
      <c r="AU6" s="609" t="s">
        <v>148</v>
      </c>
      <c r="AV6" s="609" t="s">
        <v>149</v>
      </c>
      <c r="AW6" s="609" t="s">
        <v>150</v>
      </c>
      <c r="AX6" s="609" t="s">
        <v>151</v>
      </c>
      <c r="AY6" s="609" t="s">
        <v>152</v>
      </c>
      <c r="AZ6" s="609" t="s">
        <v>153</v>
      </c>
      <c r="BA6" s="609" t="s">
        <v>154</v>
      </c>
      <c r="BB6" s="609" t="s">
        <v>135</v>
      </c>
      <c r="BC6" s="616" t="s">
        <v>155</v>
      </c>
      <c r="BD6" s="609" t="s">
        <v>156</v>
      </c>
      <c r="BE6" s="609" t="s">
        <v>157</v>
      </c>
      <c r="BF6" s="609" t="s">
        <v>158</v>
      </c>
      <c r="BG6" s="609" t="s">
        <v>159</v>
      </c>
      <c r="BH6" s="609" t="s">
        <v>135</v>
      </c>
    </row>
    <row r="7" spans="1:60" ht="15" customHeight="1">
      <c r="A7" s="639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247"/>
      <c r="M7" s="247"/>
      <c r="N7" s="627"/>
      <c r="O7" s="610"/>
      <c r="P7" s="619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7"/>
      <c r="BD7" s="610"/>
      <c r="BE7" s="610"/>
      <c r="BF7" s="610"/>
      <c r="BG7" s="610"/>
      <c r="BH7" s="610"/>
    </row>
    <row r="8" spans="1:60" ht="15" customHeight="1">
      <c r="A8" s="639"/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247"/>
      <c r="M8" s="247"/>
      <c r="N8" s="627"/>
      <c r="O8" s="610"/>
      <c r="P8" s="619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7"/>
      <c r="BD8" s="610"/>
      <c r="BE8" s="610"/>
      <c r="BF8" s="610"/>
      <c r="BG8" s="610"/>
      <c r="BH8" s="610"/>
    </row>
    <row r="9" spans="1:60" ht="15" customHeight="1">
      <c r="A9" s="639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247"/>
      <c r="M9" s="247"/>
      <c r="N9" s="627"/>
      <c r="O9" s="610"/>
      <c r="P9" s="619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7"/>
      <c r="BD9" s="610"/>
      <c r="BE9" s="610"/>
      <c r="BF9" s="610"/>
      <c r="BG9" s="610"/>
      <c r="BH9" s="610"/>
    </row>
    <row r="10" spans="1:60" ht="15" customHeight="1">
      <c r="A10" s="639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247"/>
      <c r="M10" s="247"/>
      <c r="N10" s="627"/>
      <c r="O10" s="610"/>
      <c r="P10" s="619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7"/>
      <c r="BD10" s="610"/>
      <c r="BE10" s="610"/>
      <c r="BF10" s="610"/>
      <c r="BG10" s="610"/>
      <c r="BH10" s="610"/>
    </row>
    <row r="11" spans="1:60" ht="15" customHeight="1">
      <c r="A11" s="63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247"/>
      <c r="M11" s="247"/>
      <c r="N11" s="627"/>
      <c r="O11" s="610"/>
      <c r="P11" s="619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7"/>
      <c r="BD11" s="610"/>
      <c r="BE11" s="610"/>
      <c r="BF11" s="610"/>
      <c r="BG11" s="610"/>
      <c r="BH11" s="610"/>
    </row>
    <row r="12" spans="1:60" ht="15" customHeight="1">
      <c r="A12" s="639"/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247"/>
      <c r="M12" s="247"/>
      <c r="N12" s="627"/>
      <c r="O12" s="610"/>
      <c r="P12" s="619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7"/>
      <c r="BD12" s="610"/>
      <c r="BE12" s="610"/>
      <c r="BF12" s="610"/>
      <c r="BG12" s="610"/>
      <c r="BH12" s="610"/>
    </row>
    <row r="13" spans="1:60" ht="15" customHeight="1">
      <c r="A13" s="639"/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247"/>
      <c r="M13" s="247"/>
      <c r="N13" s="627"/>
      <c r="O13" s="610"/>
      <c r="P13" s="619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7"/>
      <c r="BD13" s="610"/>
      <c r="BE13" s="610"/>
      <c r="BF13" s="610"/>
      <c r="BG13" s="610"/>
      <c r="BH13" s="610"/>
    </row>
    <row r="14" spans="1:60" ht="15" customHeight="1">
      <c r="A14" s="639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247"/>
      <c r="M14" s="247"/>
      <c r="N14" s="627"/>
      <c r="O14" s="610"/>
      <c r="P14" s="619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7"/>
      <c r="BD14" s="610"/>
      <c r="BE14" s="610"/>
      <c r="BF14" s="610"/>
      <c r="BG14" s="610"/>
      <c r="BH14" s="610"/>
    </row>
    <row r="15" spans="1:60" ht="15" customHeight="1">
      <c r="A15" s="639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247"/>
      <c r="M15" s="247"/>
      <c r="N15" s="627"/>
      <c r="O15" s="610"/>
      <c r="P15" s="619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610"/>
      <c r="AX15" s="610"/>
      <c r="AY15" s="610"/>
      <c r="AZ15" s="610"/>
      <c r="BA15" s="610"/>
      <c r="BB15" s="610"/>
      <c r="BC15" s="617"/>
      <c r="BD15" s="610"/>
      <c r="BE15" s="610"/>
      <c r="BF15" s="610"/>
      <c r="BG15" s="610"/>
      <c r="BH15" s="610"/>
    </row>
    <row r="16" spans="1:60" ht="15" customHeight="1">
      <c r="A16" s="639"/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247"/>
      <c r="M16" s="247"/>
      <c r="N16" s="627"/>
      <c r="O16" s="610"/>
      <c r="P16" s="619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7"/>
      <c r="BD16" s="610"/>
      <c r="BE16" s="610"/>
      <c r="BF16" s="610"/>
      <c r="BG16" s="610"/>
      <c r="BH16" s="610"/>
    </row>
    <row r="17" spans="1:60" ht="15" customHeight="1">
      <c r="A17" s="640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247"/>
      <c r="M17" s="247"/>
      <c r="N17" s="627"/>
      <c r="O17" s="610"/>
      <c r="P17" s="619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8"/>
      <c r="BD17" s="615"/>
      <c r="BE17" s="615"/>
      <c r="BF17" s="615"/>
      <c r="BG17" s="615"/>
      <c r="BH17" s="615"/>
    </row>
    <row r="18" spans="1:60" ht="15" customHeight="1">
      <c r="A18" s="248"/>
      <c r="B18" s="248"/>
      <c r="C18" s="248"/>
      <c r="D18" s="248"/>
      <c r="E18" s="249"/>
      <c r="F18" s="250"/>
      <c r="G18" s="250"/>
      <c r="H18" s="251"/>
      <c r="I18" s="250"/>
      <c r="J18" s="251"/>
      <c r="K18" s="250"/>
      <c r="L18" s="252"/>
      <c r="M18" s="248" t="s">
        <v>160</v>
      </c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53"/>
      <c r="AN18" s="254"/>
      <c r="AO18" s="254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</row>
    <row r="19" spans="1:60" ht="15" customHeight="1">
      <c r="A19" s="252"/>
      <c r="B19" s="252"/>
      <c r="C19" s="252"/>
      <c r="D19" s="252"/>
      <c r="E19" s="252"/>
      <c r="F19" s="255"/>
      <c r="G19" s="255"/>
      <c r="H19" s="256"/>
      <c r="I19" s="255"/>
      <c r="J19" s="256"/>
      <c r="K19" s="255"/>
      <c r="L19" s="252"/>
      <c r="M19" s="248" t="s">
        <v>161</v>
      </c>
      <c r="N19" s="257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53"/>
      <c r="AN19" s="254"/>
      <c r="AO19" s="254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</row>
    <row r="20" spans="1:60" ht="15" customHeight="1">
      <c r="A20" s="252"/>
      <c r="B20" s="252"/>
      <c r="C20" s="252"/>
      <c r="D20" s="252"/>
      <c r="E20" s="252"/>
      <c r="F20" s="255"/>
      <c r="G20" s="255"/>
      <c r="H20" s="256"/>
      <c r="I20" s="255"/>
      <c r="J20" s="256"/>
      <c r="K20" s="255"/>
      <c r="L20" s="252"/>
      <c r="M20" s="248" t="s">
        <v>162</v>
      </c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</row>
    <row r="21" spans="1:60" ht="15" customHeight="1">
      <c r="A21" s="252"/>
      <c r="B21" s="252"/>
      <c r="C21" s="252"/>
      <c r="D21" s="252"/>
      <c r="E21" s="252"/>
      <c r="F21" s="255"/>
      <c r="G21" s="255"/>
      <c r="H21" s="256"/>
      <c r="I21" s="255"/>
      <c r="J21" s="255"/>
      <c r="K21" s="255"/>
      <c r="L21" s="252"/>
      <c r="M21" s="248" t="s">
        <v>163</v>
      </c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</row>
    <row r="22" spans="1:60" ht="15" customHeight="1">
      <c r="A22" s="252"/>
      <c r="B22" s="252"/>
      <c r="C22" s="252"/>
      <c r="D22" s="252"/>
      <c r="E22" s="252"/>
      <c r="F22" s="255"/>
      <c r="G22" s="255"/>
      <c r="H22" s="256"/>
      <c r="I22" s="255"/>
      <c r="J22" s="255"/>
      <c r="K22" s="255"/>
      <c r="L22" s="252"/>
      <c r="M22" s="248" t="s">
        <v>164</v>
      </c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</row>
    <row r="23" spans="1:60" ht="15" customHeight="1">
      <c r="A23" s="252"/>
      <c r="B23" s="252"/>
      <c r="C23" s="252"/>
      <c r="D23" s="252"/>
      <c r="E23" s="252"/>
      <c r="F23" s="255"/>
      <c r="G23" s="255"/>
      <c r="H23" s="256"/>
      <c r="I23" s="255"/>
      <c r="J23" s="255"/>
      <c r="K23" s="255"/>
      <c r="L23" s="252"/>
      <c r="M23" s="248" t="s">
        <v>165</v>
      </c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</row>
    <row r="24" spans="1:60" ht="15" customHeight="1">
      <c r="A24" s="252"/>
      <c r="B24" s="252"/>
      <c r="C24" s="252"/>
      <c r="D24" s="252"/>
      <c r="E24" s="252"/>
      <c r="F24" s="255"/>
      <c r="G24" s="255"/>
      <c r="H24" s="256"/>
      <c r="I24" s="255"/>
      <c r="J24" s="255"/>
      <c r="K24" s="255"/>
      <c r="L24" s="252"/>
      <c r="M24" s="248" t="s">
        <v>166</v>
      </c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</row>
    <row r="25" spans="1:60" ht="15" customHeight="1">
      <c r="A25" s="252"/>
      <c r="B25" s="252"/>
      <c r="C25" s="252"/>
      <c r="D25" s="252"/>
      <c r="E25" s="252"/>
      <c r="F25" s="255"/>
      <c r="G25" s="255"/>
      <c r="H25" s="256"/>
      <c r="I25" s="255"/>
      <c r="J25" s="255"/>
      <c r="K25" s="255"/>
      <c r="L25" s="252"/>
      <c r="M25" s="248" t="s">
        <v>167</v>
      </c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</row>
    <row r="26" spans="1:60" ht="15" customHeight="1">
      <c r="A26" s="252"/>
      <c r="B26" s="252"/>
      <c r="C26" s="252"/>
      <c r="D26" s="252"/>
      <c r="E26" s="252"/>
      <c r="F26" s="255"/>
      <c r="G26" s="255"/>
      <c r="H26" s="255"/>
      <c r="I26" s="255"/>
      <c r="J26" s="255"/>
      <c r="K26" s="255"/>
      <c r="L26" s="252"/>
      <c r="M26" s="248" t="s">
        <v>168</v>
      </c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</row>
    <row r="27" spans="1:60" ht="15" customHeight="1">
      <c r="A27" s="252"/>
      <c r="B27" s="252"/>
      <c r="C27" s="252"/>
      <c r="D27" s="252"/>
      <c r="E27" s="252"/>
      <c r="F27" s="258"/>
      <c r="G27" s="258"/>
      <c r="H27" s="258"/>
      <c r="I27" s="258"/>
      <c r="J27" s="258"/>
      <c r="K27" s="258"/>
      <c r="L27" s="252"/>
      <c r="M27" s="248" t="s">
        <v>169</v>
      </c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</row>
    <row r="28" spans="1:60" ht="1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52"/>
      <c r="BD28" s="252"/>
      <c r="BE28" s="252"/>
      <c r="BF28" s="252"/>
      <c r="BG28" s="252"/>
      <c r="BH28" s="252"/>
    </row>
    <row r="29" spans="1:60" ht="1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52"/>
      <c r="BD29" s="252"/>
      <c r="BE29" s="252"/>
      <c r="BF29" s="252"/>
      <c r="BG29" s="252"/>
      <c r="BH29" s="252"/>
    </row>
    <row r="30" spans="1:60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52"/>
      <c r="BD30" s="252"/>
      <c r="BE30" s="252"/>
      <c r="BF30" s="252"/>
      <c r="BG30" s="252"/>
      <c r="BH30" s="252"/>
    </row>
    <row r="31" spans="1:60" ht="15" customHeight="1">
      <c r="A31" s="259"/>
      <c r="B31" s="260" t="s">
        <v>170</v>
      </c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3"/>
      <c r="AQ31" s="242"/>
      <c r="AR31" s="242"/>
      <c r="AS31" s="242"/>
      <c r="AT31" s="264" t="s">
        <v>171</v>
      </c>
      <c r="AU31" s="611" t="s">
        <v>172</v>
      </c>
      <c r="AV31" s="612"/>
      <c r="AW31" s="612"/>
      <c r="AX31" s="612"/>
      <c r="AY31" s="612"/>
      <c r="AZ31" s="612"/>
      <c r="BA31" s="612"/>
      <c r="BB31" s="612"/>
      <c r="BC31" s="612"/>
      <c r="BD31" s="612"/>
      <c r="BE31" s="612"/>
      <c r="BF31" s="612"/>
      <c r="BG31" s="612"/>
      <c r="BH31" s="612"/>
    </row>
    <row r="32" spans="1:60" ht="15" customHeight="1">
      <c r="A32" s="265"/>
      <c r="B32" s="266"/>
      <c r="C32" s="266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7"/>
      <c r="AQ32" s="242"/>
      <c r="AR32" s="242"/>
      <c r="AS32" s="242"/>
      <c r="AT32" s="242"/>
      <c r="AU32" s="612"/>
      <c r="AV32" s="612"/>
      <c r="AW32" s="612"/>
      <c r="AX32" s="612"/>
      <c r="AY32" s="612"/>
      <c r="AZ32" s="612"/>
      <c r="BA32" s="612"/>
      <c r="BB32" s="612"/>
      <c r="BC32" s="612"/>
      <c r="BD32" s="612"/>
      <c r="BE32" s="612"/>
      <c r="BF32" s="612"/>
      <c r="BG32" s="612"/>
      <c r="BH32" s="612"/>
    </row>
    <row r="33" spans="1:60" ht="15" customHeight="1">
      <c r="A33" s="265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7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68"/>
      <c r="BD33" s="268"/>
      <c r="BE33" s="268"/>
      <c r="BF33" s="268"/>
      <c r="BG33" s="268"/>
      <c r="BH33" s="268"/>
    </row>
    <row r="34" spans="1:60" ht="15" customHeight="1">
      <c r="A34" s="269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70"/>
      <c r="AQ34" s="242"/>
      <c r="AR34" s="242"/>
      <c r="AS34" s="242"/>
      <c r="AT34" s="271" t="s">
        <v>173</v>
      </c>
      <c r="AU34" s="613" t="s">
        <v>174</v>
      </c>
      <c r="AV34" s="614"/>
      <c r="AW34" s="614"/>
      <c r="AX34" s="614"/>
      <c r="AY34" s="614"/>
      <c r="AZ34" s="272" t="s">
        <v>361</v>
      </c>
      <c r="BA34" s="273"/>
      <c r="BB34" s="273"/>
      <c r="BC34" s="274" t="s">
        <v>362</v>
      </c>
      <c r="BD34" s="273"/>
      <c r="BE34" s="273"/>
      <c r="BF34" s="273"/>
      <c r="BG34" s="273"/>
      <c r="BH34" s="273"/>
    </row>
    <row r="35" spans="1:60" ht="15" customHeight="1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75" t="s">
        <v>175</v>
      </c>
      <c r="BB35" s="242"/>
      <c r="BC35" s="268"/>
      <c r="BD35" s="268"/>
      <c r="BE35" s="268"/>
      <c r="BF35" s="268"/>
      <c r="BG35" s="268"/>
      <c r="BH35" s="268"/>
    </row>
    <row r="36" ht="15" customHeight="1"/>
  </sheetData>
  <sheetProtection/>
  <mergeCells count="74"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O6:O17"/>
    <mergeCell ref="P6:P17"/>
    <mergeCell ref="Q6:Q17"/>
    <mergeCell ref="R6:R17"/>
    <mergeCell ref="AA6:AA17"/>
    <mergeCell ref="AB6:AB17"/>
    <mergeCell ref="AC6:AC17"/>
    <mergeCell ref="AD6:AD17"/>
    <mergeCell ref="W6:W17"/>
    <mergeCell ref="X6:X17"/>
    <mergeCell ref="Y6:Y17"/>
    <mergeCell ref="Z6:Z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6.7109375" style="11" customWidth="1"/>
    <col min="2" max="11" width="8.8515625" style="11" customWidth="1"/>
    <col min="12" max="16384" width="9.140625" style="11" customWidth="1"/>
  </cols>
  <sheetData>
    <row r="1" spans="1:12" ht="30" customHeight="1">
      <c r="A1" s="669" t="s">
        <v>176</v>
      </c>
      <c r="B1" s="670"/>
      <c r="C1" s="670"/>
      <c r="D1" s="670"/>
      <c r="E1" s="670"/>
      <c r="F1" s="670"/>
      <c r="G1" s="670"/>
      <c r="H1" s="670"/>
      <c r="I1" s="670"/>
      <c r="J1" s="670"/>
      <c r="K1" s="671"/>
      <c r="L1" s="10"/>
    </row>
    <row r="2" spans="1:11" ht="15" customHeight="1">
      <c r="A2" s="652" t="s">
        <v>177</v>
      </c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5" customHeight="1">
      <c r="A3" s="653"/>
      <c r="B3" s="186" t="s">
        <v>184</v>
      </c>
      <c r="C3" s="196"/>
      <c r="D3" s="196"/>
      <c r="E3" s="196"/>
      <c r="F3" s="196"/>
      <c r="G3" s="196"/>
      <c r="H3" s="196" t="s">
        <v>192</v>
      </c>
      <c r="I3" s="196"/>
      <c r="J3" s="196"/>
      <c r="K3" s="229"/>
    </row>
    <row r="4" spans="1:11" ht="15" customHeight="1">
      <c r="A4" s="653"/>
      <c r="B4" s="186" t="s">
        <v>186</v>
      </c>
      <c r="C4" s="196"/>
      <c r="D4" s="196"/>
      <c r="E4" s="196"/>
      <c r="F4" s="196"/>
      <c r="G4" s="196"/>
      <c r="H4" s="196"/>
      <c r="I4" s="196"/>
      <c r="J4" s="196"/>
      <c r="K4" s="279" t="s">
        <v>178</v>
      </c>
    </row>
    <row r="5" spans="1:11" ht="15" customHeight="1">
      <c r="A5" s="653"/>
      <c r="B5" s="186" t="s">
        <v>187</v>
      </c>
      <c r="C5" s="196"/>
      <c r="D5" s="196"/>
      <c r="E5" s="196"/>
      <c r="F5" s="196"/>
      <c r="G5" s="196"/>
      <c r="H5" s="196"/>
      <c r="I5" s="196"/>
      <c r="J5" s="196"/>
      <c r="K5" s="279" t="s">
        <v>179</v>
      </c>
    </row>
    <row r="6" spans="1:11" ht="15" customHeight="1">
      <c r="A6" s="653"/>
      <c r="B6" s="280" t="s">
        <v>180</v>
      </c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2.75" customHeight="1">
      <c r="A7" s="653"/>
      <c r="B7" s="666" t="s">
        <v>181</v>
      </c>
      <c r="C7" s="672"/>
      <c r="D7" s="672"/>
      <c r="E7" s="672"/>
      <c r="F7" s="672"/>
      <c r="G7" s="672"/>
      <c r="H7" s="672"/>
      <c r="I7" s="672"/>
      <c r="J7" s="672"/>
      <c r="K7" s="673"/>
    </row>
    <row r="8" spans="1:11" ht="15" customHeight="1">
      <c r="A8" s="653"/>
      <c r="B8" s="666"/>
      <c r="C8" s="672"/>
      <c r="D8" s="672"/>
      <c r="E8" s="672"/>
      <c r="F8" s="672"/>
      <c r="G8" s="672"/>
      <c r="H8" s="672"/>
      <c r="I8" s="672"/>
      <c r="J8" s="672"/>
      <c r="K8" s="673"/>
    </row>
    <row r="9" spans="1:11" ht="12.75" customHeight="1">
      <c r="A9" s="653"/>
      <c r="B9" s="658" t="s">
        <v>275</v>
      </c>
      <c r="C9" s="659"/>
      <c r="D9" s="659"/>
      <c r="E9" s="659"/>
      <c r="F9" s="659"/>
      <c r="G9" s="659"/>
      <c r="H9" s="659"/>
      <c r="I9" s="659"/>
      <c r="J9" s="659"/>
      <c r="K9" s="660"/>
    </row>
    <row r="10" spans="1:11" ht="15" customHeight="1">
      <c r="A10" s="653"/>
      <c r="B10" s="661"/>
      <c r="C10" s="659"/>
      <c r="D10" s="659"/>
      <c r="E10" s="659"/>
      <c r="F10" s="659"/>
      <c r="G10" s="659"/>
      <c r="H10" s="659"/>
      <c r="I10" s="659"/>
      <c r="J10" s="659"/>
      <c r="K10" s="660"/>
    </row>
    <row r="11" spans="1:11" ht="15" customHeight="1">
      <c r="A11" s="653"/>
      <c r="B11" s="283"/>
      <c r="C11" s="284"/>
      <c r="D11" s="284"/>
      <c r="E11" s="284"/>
      <c r="F11" s="284"/>
      <c r="G11" s="284"/>
      <c r="H11" s="284"/>
      <c r="I11" s="284"/>
      <c r="J11" s="284"/>
      <c r="K11" s="285"/>
    </row>
    <row r="12" spans="1:11" ht="15" customHeight="1">
      <c r="A12" s="653"/>
      <c r="B12" s="186"/>
      <c r="C12" s="196"/>
      <c r="D12" s="196"/>
      <c r="E12" s="196"/>
      <c r="F12" s="196"/>
      <c r="G12" s="196"/>
      <c r="H12" s="286"/>
      <c r="I12" s="196"/>
      <c r="J12" s="196"/>
      <c r="K12" s="229"/>
    </row>
    <row r="13" spans="1:11" ht="15" customHeight="1">
      <c r="A13" s="653"/>
      <c r="B13" s="287" t="s">
        <v>363</v>
      </c>
      <c r="C13" s="196"/>
      <c r="D13" s="196"/>
      <c r="E13" s="196"/>
      <c r="F13" s="196"/>
      <c r="G13" s="182"/>
      <c r="H13" s="182"/>
      <c r="I13" s="182"/>
      <c r="J13" s="182"/>
      <c r="K13" s="288"/>
    </row>
    <row r="14" spans="1:11" ht="12.75" customHeight="1">
      <c r="A14" s="653"/>
      <c r="B14" s="289"/>
      <c r="C14" s="286"/>
      <c r="D14" s="286"/>
      <c r="E14" s="286"/>
      <c r="F14" s="286"/>
      <c r="G14" s="655" t="s">
        <v>277</v>
      </c>
      <c r="H14" s="656"/>
      <c r="I14" s="656"/>
      <c r="J14" s="656"/>
      <c r="K14" s="657"/>
    </row>
    <row r="15" spans="1:11" ht="15" customHeight="1">
      <c r="A15" s="654"/>
      <c r="B15" s="184"/>
      <c r="C15" s="185"/>
      <c r="D15" s="185"/>
      <c r="E15" s="185"/>
      <c r="F15" s="185"/>
      <c r="G15" s="185"/>
      <c r="H15" s="185"/>
      <c r="I15" s="185"/>
      <c r="J15" s="185"/>
      <c r="K15" s="290"/>
    </row>
    <row r="16" spans="1:11" ht="18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8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18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5" customHeight="1">
      <c r="A19" s="652" t="s">
        <v>183</v>
      </c>
      <c r="B19" s="276"/>
      <c r="C19" s="277"/>
      <c r="D19" s="277"/>
      <c r="E19" s="277"/>
      <c r="F19" s="277"/>
      <c r="G19" s="277"/>
      <c r="H19" s="277"/>
      <c r="I19" s="277"/>
      <c r="J19" s="277"/>
      <c r="K19" s="278"/>
    </row>
    <row r="20" spans="1:11" ht="15" customHeight="1">
      <c r="A20" s="653"/>
      <c r="B20" s="186" t="s">
        <v>184</v>
      </c>
      <c r="C20" s="196"/>
      <c r="D20" s="196"/>
      <c r="E20" s="196"/>
      <c r="F20" s="196"/>
      <c r="G20" s="196"/>
      <c r="H20" s="196" t="s">
        <v>185</v>
      </c>
      <c r="I20" s="196"/>
      <c r="J20" s="196"/>
      <c r="K20" s="229"/>
    </row>
    <row r="21" spans="1:11" ht="15" customHeight="1">
      <c r="A21" s="653"/>
      <c r="B21" s="186" t="s">
        <v>186</v>
      </c>
      <c r="C21" s="196"/>
      <c r="D21" s="196"/>
      <c r="E21" s="196"/>
      <c r="F21" s="196"/>
      <c r="G21" s="196"/>
      <c r="H21" s="196"/>
      <c r="I21" s="196"/>
      <c r="J21" s="196"/>
      <c r="K21" s="279" t="s">
        <v>178</v>
      </c>
    </row>
    <row r="22" spans="1:11" ht="15" customHeight="1">
      <c r="A22" s="653"/>
      <c r="B22" s="186" t="s">
        <v>187</v>
      </c>
      <c r="C22" s="196"/>
      <c r="D22" s="196"/>
      <c r="E22" s="196"/>
      <c r="F22" s="196"/>
      <c r="G22" s="196"/>
      <c r="H22" s="196"/>
      <c r="I22" s="196"/>
      <c r="J22" s="196"/>
      <c r="K22" s="279" t="s">
        <v>179</v>
      </c>
    </row>
    <row r="23" spans="1:11" ht="15" customHeight="1">
      <c r="A23" s="653"/>
      <c r="B23" s="280" t="s">
        <v>180</v>
      </c>
      <c r="C23" s="281"/>
      <c r="D23" s="281"/>
      <c r="E23" s="281"/>
      <c r="F23" s="281"/>
      <c r="G23" s="281"/>
      <c r="H23" s="281"/>
      <c r="I23" s="281"/>
      <c r="J23" s="281"/>
      <c r="K23" s="282"/>
    </row>
    <row r="24" spans="1:11" ht="12.75" customHeight="1">
      <c r="A24" s="653"/>
      <c r="B24" s="666" t="s">
        <v>181</v>
      </c>
      <c r="C24" s="667"/>
      <c r="D24" s="667"/>
      <c r="E24" s="667"/>
      <c r="F24" s="667"/>
      <c r="G24" s="667"/>
      <c r="H24" s="667"/>
      <c r="I24" s="667"/>
      <c r="J24" s="667"/>
      <c r="K24" s="668"/>
    </row>
    <row r="25" spans="1:11" ht="15" customHeight="1">
      <c r="A25" s="653"/>
      <c r="B25" s="661"/>
      <c r="C25" s="659"/>
      <c r="D25" s="659"/>
      <c r="E25" s="659"/>
      <c r="F25" s="659"/>
      <c r="G25" s="659"/>
      <c r="H25" s="659"/>
      <c r="I25" s="659"/>
      <c r="J25" s="659"/>
      <c r="K25" s="660"/>
    </row>
    <row r="26" spans="1:11" ht="12.75" customHeight="1">
      <c r="A26" s="653"/>
      <c r="B26" s="658" t="s">
        <v>275</v>
      </c>
      <c r="C26" s="659"/>
      <c r="D26" s="659"/>
      <c r="E26" s="659"/>
      <c r="F26" s="659"/>
      <c r="G26" s="659"/>
      <c r="H26" s="659"/>
      <c r="I26" s="659"/>
      <c r="J26" s="659"/>
      <c r="K26" s="660"/>
    </row>
    <row r="27" spans="1:11" ht="15" customHeight="1">
      <c r="A27" s="653"/>
      <c r="B27" s="661"/>
      <c r="C27" s="659"/>
      <c r="D27" s="659"/>
      <c r="E27" s="659"/>
      <c r="F27" s="659"/>
      <c r="G27" s="659"/>
      <c r="H27" s="659"/>
      <c r="I27" s="659"/>
      <c r="J27" s="659"/>
      <c r="K27" s="660"/>
    </row>
    <row r="28" spans="1:11" ht="15" customHeight="1">
      <c r="A28" s="653"/>
      <c r="B28" s="283"/>
      <c r="C28" s="284"/>
      <c r="D28" s="284"/>
      <c r="E28" s="284"/>
      <c r="F28" s="284"/>
      <c r="G28" s="284"/>
      <c r="H28" s="284"/>
      <c r="I28" s="284"/>
      <c r="J28" s="284"/>
      <c r="K28" s="285"/>
    </row>
    <row r="29" spans="1:11" ht="15" customHeight="1">
      <c r="A29" s="653"/>
      <c r="B29" s="186"/>
      <c r="C29" s="196"/>
      <c r="D29" s="196"/>
      <c r="E29" s="196"/>
      <c r="F29" s="196"/>
      <c r="G29" s="196"/>
      <c r="H29" s="196"/>
      <c r="I29" s="196"/>
      <c r="J29" s="196"/>
      <c r="K29" s="229"/>
    </row>
    <row r="30" spans="1:11" ht="15" customHeight="1">
      <c r="A30" s="653"/>
      <c r="B30" s="287" t="s">
        <v>363</v>
      </c>
      <c r="C30" s="196"/>
      <c r="D30" s="196"/>
      <c r="E30" s="196"/>
      <c r="F30" s="196"/>
      <c r="G30" s="182"/>
      <c r="H30" s="182"/>
      <c r="I30" s="182"/>
      <c r="J30" s="182"/>
      <c r="K30" s="288"/>
    </row>
    <row r="31" spans="1:11" ht="12.75" customHeight="1">
      <c r="A31" s="653"/>
      <c r="B31" s="289"/>
      <c r="C31" s="286"/>
      <c r="D31" s="286"/>
      <c r="E31" s="286"/>
      <c r="F31" s="286"/>
      <c r="G31" s="655" t="s">
        <v>277</v>
      </c>
      <c r="H31" s="656"/>
      <c r="I31" s="656"/>
      <c r="J31" s="656"/>
      <c r="K31" s="657"/>
    </row>
    <row r="32" spans="1:11" ht="15" customHeight="1">
      <c r="A32" s="654"/>
      <c r="B32" s="184"/>
      <c r="C32" s="185"/>
      <c r="D32" s="185"/>
      <c r="E32" s="185"/>
      <c r="F32" s="185"/>
      <c r="G32" s="185"/>
      <c r="H32" s="185"/>
      <c r="I32" s="185"/>
      <c r="J32" s="185"/>
      <c r="K32" s="290"/>
    </row>
    <row r="33" spans="1:11" ht="18" customHeight="1">
      <c r="A33" s="277"/>
      <c r="B33" s="183"/>
      <c r="C33" s="183"/>
      <c r="D33" s="183"/>
      <c r="E33" s="183"/>
      <c r="F33" s="183"/>
      <c r="G33" s="183"/>
      <c r="H33" s="183"/>
      <c r="I33" s="183"/>
      <c r="J33" s="183"/>
      <c r="K33" s="291"/>
    </row>
    <row r="34" spans="1:11" ht="18" customHeight="1">
      <c r="A34" s="286"/>
      <c r="B34" s="183"/>
      <c r="C34" s="183"/>
      <c r="D34" s="183"/>
      <c r="E34" s="183"/>
      <c r="F34" s="183"/>
      <c r="G34" s="183"/>
      <c r="H34" s="183"/>
      <c r="I34" s="183"/>
      <c r="J34" s="183"/>
      <c r="K34" s="291"/>
    </row>
    <row r="35" spans="1:11" ht="18" customHeight="1">
      <c r="A35" s="286"/>
      <c r="B35" s="292"/>
      <c r="C35" s="293"/>
      <c r="D35" s="293"/>
      <c r="E35" s="293"/>
      <c r="F35" s="293"/>
      <c r="G35" s="293"/>
      <c r="H35" s="293"/>
      <c r="I35" s="293"/>
      <c r="J35" s="293"/>
      <c r="K35" s="293"/>
    </row>
    <row r="36" spans="1:11" ht="15" customHeight="1">
      <c r="A36" s="652" t="s">
        <v>188</v>
      </c>
      <c r="B36" s="276"/>
      <c r="C36" s="277"/>
      <c r="D36" s="277"/>
      <c r="E36" s="277"/>
      <c r="F36" s="277"/>
      <c r="G36" s="277"/>
      <c r="H36" s="277"/>
      <c r="I36" s="277"/>
      <c r="J36" s="277"/>
      <c r="K36" s="278"/>
    </row>
    <row r="37" spans="1:11" ht="15" customHeight="1">
      <c r="A37" s="653"/>
      <c r="B37" s="186" t="s">
        <v>184</v>
      </c>
      <c r="C37" s="196"/>
      <c r="D37" s="196"/>
      <c r="E37" s="196"/>
      <c r="F37" s="196"/>
      <c r="G37" s="196"/>
      <c r="H37" s="196" t="s">
        <v>185</v>
      </c>
      <c r="I37" s="196"/>
      <c r="J37" s="196"/>
      <c r="K37" s="229"/>
    </row>
    <row r="38" spans="1:11" ht="15" customHeight="1">
      <c r="A38" s="653"/>
      <c r="B38" s="186" t="s">
        <v>186</v>
      </c>
      <c r="C38" s="196"/>
      <c r="D38" s="196"/>
      <c r="E38" s="196"/>
      <c r="F38" s="196"/>
      <c r="G38" s="196"/>
      <c r="H38" s="196"/>
      <c r="I38" s="196"/>
      <c r="J38" s="196"/>
      <c r="K38" s="279" t="s">
        <v>178</v>
      </c>
    </row>
    <row r="39" spans="1:11" ht="15" customHeight="1">
      <c r="A39" s="653"/>
      <c r="B39" s="186" t="s">
        <v>187</v>
      </c>
      <c r="C39" s="196"/>
      <c r="D39" s="196"/>
      <c r="E39" s="196"/>
      <c r="F39" s="196"/>
      <c r="G39" s="196"/>
      <c r="H39" s="196"/>
      <c r="I39" s="196"/>
      <c r="J39" s="196"/>
      <c r="K39" s="279" t="s">
        <v>179</v>
      </c>
    </row>
    <row r="40" spans="1:11" ht="15" customHeight="1">
      <c r="A40" s="653"/>
      <c r="B40" s="280" t="s">
        <v>180</v>
      </c>
      <c r="C40" s="281"/>
      <c r="D40" s="281"/>
      <c r="E40" s="281"/>
      <c r="F40" s="281"/>
      <c r="G40" s="281"/>
      <c r="H40" s="281"/>
      <c r="I40" s="281"/>
      <c r="J40" s="281"/>
      <c r="K40" s="282"/>
    </row>
    <row r="41" spans="1:11" ht="12.75" customHeight="1">
      <c r="A41" s="653"/>
      <c r="B41" s="666" t="s">
        <v>181</v>
      </c>
      <c r="C41" s="667"/>
      <c r="D41" s="667"/>
      <c r="E41" s="667"/>
      <c r="F41" s="667"/>
      <c r="G41" s="667"/>
      <c r="H41" s="667"/>
      <c r="I41" s="667"/>
      <c r="J41" s="667"/>
      <c r="K41" s="668"/>
    </row>
    <row r="42" spans="1:11" ht="15" customHeight="1">
      <c r="A42" s="653"/>
      <c r="B42" s="661"/>
      <c r="C42" s="659"/>
      <c r="D42" s="659"/>
      <c r="E42" s="659"/>
      <c r="F42" s="659"/>
      <c r="G42" s="659"/>
      <c r="H42" s="659"/>
      <c r="I42" s="659"/>
      <c r="J42" s="659"/>
      <c r="K42" s="660"/>
    </row>
    <row r="43" spans="1:11" ht="12.75" customHeight="1">
      <c r="A43" s="653"/>
      <c r="B43" s="662" t="s">
        <v>182</v>
      </c>
      <c r="C43" s="663"/>
      <c r="D43" s="663"/>
      <c r="E43" s="663"/>
      <c r="F43" s="663"/>
      <c r="G43" s="663"/>
      <c r="H43" s="663"/>
      <c r="I43" s="663"/>
      <c r="J43" s="663"/>
      <c r="K43" s="664"/>
    </row>
    <row r="44" spans="1:11" ht="15" customHeight="1">
      <c r="A44" s="653"/>
      <c r="B44" s="665"/>
      <c r="C44" s="663"/>
      <c r="D44" s="663"/>
      <c r="E44" s="663"/>
      <c r="F44" s="663"/>
      <c r="G44" s="663"/>
      <c r="H44" s="663"/>
      <c r="I44" s="663"/>
      <c r="J44" s="663"/>
      <c r="K44" s="664"/>
    </row>
    <row r="45" spans="1:11" ht="15" customHeight="1">
      <c r="A45" s="653"/>
      <c r="B45" s="283"/>
      <c r="C45" s="284"/>
      <c r="D45" s="284"/>
      <c r="E45" s="284"/>
      <c r="F45" s="284"/>
      <c r="G45" s="284"/>
      <c r="H45" s="284"/>
      <c r="I45" s="284"/>
      <c r="J45" s="284"/>
      <c r="K45" s="285"/>
    </row>
    <row r="46" spans="1:11" ht="15" customHeight="1">
      <c r="A46" s="653"/>
      <c r="B46" s="186"/>
      <c r="C46" s="196"/>
      <c r="D46" s="196"/>
      <c r="E46" s="196"/>
      <c r="F46" s="196"/>
      <c r="G46" s="196"/>
      <c r="H46" s="196"/>
      <c r="I46" s="196"/>
      <c r="J46" s="196"/>
      <c r="K46" s="229"/>
    </row>
    <row r="47" spans="1:11" ht="15" customHeight="1">
      <c r="A47" s="653"/>
      <c r="B47" s="287" t="s">
        <v>363</v>
      </c>
      <c r="C47" s="196"/>
      <c r="D47" s="196"/>
      <c r="E47" s="196"/>
      <c r="F47" s="196"/>
      <c r="G47" s="182"/>
      <c r="H47" s="182"/>
      <c r="I47" s="182"/>
      <c r="J47" s="182"/>
      <c r="K47" s="288"/>
    </row>
    <row r="48" spans="1:11" ht="12.75" customHeight="1">
      <c r="A48" s="653"/>
      <c r="B48" s="289"/>
      <c r="C48" s="286"/>
      <c r="D48" s="286"/>
      <c r="E48" s="286"/>
      <c r="F48" s="286"/>
      <c r="G48" s="655" t="s">
        <v>277</v>
      </c>
      <c r="H48" s="656"/>
      <c r="I48" s="656"/>
      <c r="J48" s="656"/>
      <c r="K48" s="657"/>
    </row>
    <row r="49" spans="1:11" ht="15" customHeight="1">
      <c r="A49" s="654"/>
      <c r="B49" s="184"/>
      <c r="C49" s="185"/>
      <c r="D49" s="185"/>
      <c r="E49" s="185"/>
      <c r="F49" s="185"/>
      <c r="G49" s="185"/>
      <c r="H49" s="185"/>
      <c r="I49" s="185"/>
      <c r="J49" s="185"/>
      <c r="K49" s="2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3">
    <mergeCell ref="G14:K14"/>
    <mergeCell ref="B9:K10"/>
    <mergeCell ref="A1:K1"/>
    <mergeCell ref="B7:K8"/>
    <mergeCell ref="A2:A15"/>
    <mergeCell ref="A19:A32"/>
    <mergeCell ref="A36:A49"/>
    <mergeCell ref="G31:K31"/>
    <mergeCell ref="G48:K48"/>
    <mergeCell ref="B26:K27"/>
    <mergeCell ref="B43:K44"/>
    <mergeCell ref="B24:K25"/>
    <mergeCell ref="B41:K42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6.7109375" style="0" customWidth="1"/>
    <col min="2" max="11" width="8.8515625" style="0" customWidth="1"/>
  </cols>
  <sheetData>
    <row r="1" spans="1:11" ht="30" customHeight="1">
      <c r="A1" s="677" t="s">
        <v>176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</row>
    <row r="2" spans="1:11" ht="15.75" customHeight="1">
      <c r="A2" s="674" t="s">
        <v>190</v>
      </c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5.75" customHeight="1">
      <c r="A3" s="675"/>
      <c r="B3" s="186" t="s">
        <v>193</v>
      </c>
      <c r="C3" s="196"/>
      <c r="D3" s="196"/>
      <c r="E3" s="196"/>
      <c r="F3" s="196"/>
      <c r="G3" s="196"/>
      <c r="H3" s="196" t="s">
        <v>192</v>
      </c>
      <c r="I3" s="196"/>
      <c r="J3" s="196"/>
      <c r="K3" s="229"/>
    </row>
    <row r="4" spans="1:11" ht="15.75" customHeight="1">
      <c r="A4" s="675"/>
      <c r="B4" s="186" t="s">
        <v>189</v>
      </c>
      <c r="C4" s="196"/>
      <c r="D4" s="196"/>
      <c r="E4" s="196"/>
      <c r="F4" s="196"/>
      <c r="G4" s="196"/>
      <c r="H4" s="196"/>
      <c r="I4" s="196"/>
      <c r="J4" s="196"/>
      <c r="K4" s="279" t="s">
        <v>178</v>
      </c>
    </row>
    <row r="5" spans="1:11" ht="15.75" customHeight="1">
      <c r="A5" s="675"/>
      <c r="B5" s="186" t="s">
        <v>187</v>
      </c>
      <c r="C5" s="196"/>
      <c r="D5" s="196"/>
      <c r="E5" s="196"/>
      <c r="F5" s="196"/>
      <c r="G5" s="196"/>
      <c r="H5" s="196"/>
      <c r="I5" s="196"/>
      <c r="J5" s="196"/>
      <c r="K5" s="279" t="s">
        <v>179</v>
      </c>
    </row>
    <row r="6" spans="1:11" ht="15.75" customHeight="1">
      <c r="A6" s="675"/>
      <c r="B6" s="280" t="s">
        <v>180</v>
      </c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2.75" customHeight="1">
      <c r="A7" s="675"/>
      <c r="B7" s="666" t="s">
        <v>181</v>
      </c>
      <c r="C7" s="672"/>
      <c r="D7" s="672"/>
      <c r="E7" s="672"/>
      <c r="F7" s="672"/>
      <c r="G7" s="672"/>
      <c r="H7" s="672"/>
      <c r="I7" s="672"/>
      <c r="J7" s="672"/>
      <c r="K7" s="673"/>
    </row>
    <row r="8" spans="1:11" ht="15.75" customHeight="1">
      <c r="A8" s="675"/>
      <c r="B8" s="666"/>
      <c r="C8" s="672"/>
      <c r="D8" s="672"/>
      <c r="E8" s="672"/>
      <c r="F8" s="672"/>
      <c r="G8" s="672"/>
      <c r="H8" s="672"/>
      <c r="I8" s="672"/>
      <c r="J8" s="672"/>
      <c r="K8" s="673"/>
    </row>
    <row r="9" spans="1:11" ht="12.75" customHeight="1">
      <c r="A9" s="675"/>
      <c r="B9" s="658" t="s">
        <v>275</v>
      </c>
      <c r="C9" s="659"/>
      <c r="D9" s="659"/>
      <c r="E9" s="659"/>
      <c r="F9" s="659"/>
      <c r="G9" s="659"/>
      <c r="H9" s="659"/>
      <c r="I9" s="659"/>
      <c r="J9" s="659"/>
      <c r="K9" s="660"/>
    </row>
    <row r="10" spans="1:11" ht="15.75" customHeight="1">
      <c r="A10" s="675"/>
      <c r="B10" s="661"/>
      <c r="C10" s="659"/>
      <c r="D10" s="659"/>
      <c r="E10" s="659"/>
      <c r="F10" s="659"/>
      <c r="G10" s="659"/>
      <c r="H10" s="659"/>
      <c r="I10" s="659"/>
      <c r="J10" s="659"/>
      <c r="K10" s="660"/>
    </row>
    <row r="11" spans="1:11" ht="15.75" customHeight="1">
      <c r="A11" s="675"/>
      <c r="B11" s="283"/>
      <c r="C11" s="284"/>
      <c r="D11" s="284"/>
      <c r="E11" s="284"/>
      <c r="F11" s="284"/>
      <c r="G11" s="284"/>
      <c r="H11" s="284"/>
      <c r="I11" s="284"/>
      <c r="J11" s="284"/>
      <c r="K11" s="285"/>
    </row>
    <row r="12" spans="1:11" ht="15.75" customHeight="1">
      <c r="A12" s="675"/>
      <c r="B12" s="186"/>
      <c r="C12" s="196"/>
      <c r="D12" s="196"/>
      <c r="E12" s="196"/>
      <c r="F12" s="196"/>
      <c r="G12" s="196"/>
      <c r="H12" s="286"/>
      <c r="I12" s="196"/>
      <c r="J12" s="196"/>
      <c r="K12" s="229"/>
    </row>
    <row r="13" spans="1:11" ht="15.75" customHeight="1">
      <c r="A13" s="675"/>
      <c r="B13" s="287" t="s">
        <v>364</v>
      </c>
      <c r="C13" s="196"/>
      <c r="D13" s="196"/>
      <c r="E13" s="196"/>
      <c r="F13" s="196"/>
      <c r="G13" s="182"/>
      <c r="H13" s="182"/>
      <c r="I13" s="182"/>
      <c r="J13" s="182"/>
      <c r="K13" s="288"/>
    </row>
    <row r="14" spans="1:11" ht="12.75" customHeight="1">
      <c r="A14" s="675"/>
      <c r="B14" s="289"/>
      <c r="C14" s="286"/>
      <c r="D14" s="286"/>
      <c r="E14" s="286"/>
      <c r="F14" s="286"/>
      <c r="G14" s="655" t="s">
        <v>277</v>
      </c>
      <c r="H14" s="656"/>
      <c r="I14" s="656"/>
      <c r="J14" s="656"/>
      <c r="K14" s="657"/>
    </row>
    <row r="15" spans="1:11" ht="15.75" customHeight="1">
      <c r="A15" s="676"/>
      <c r="B15" s="184"/>
      <c r="C15" s="185"/>
      <c r="D15" s="185"/>
      <c r="E15" s="185"/>
      <c r="F15" s="185"/>
      <c r="G15" s="185"/>
      <c r="H15" s="185"/>
      <c r="I15" s="185"/>
      <c r="J15" s="185"/>
      <c r="K15" s="290"/>
    </row>
    <row r="16" spans="1:11" ht="15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15.7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15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5.75" customHeight="1">
      <c r="A19" s="674" t="s">
        <v>191</v>
      </c>
      <c r="B19" s="276"/>
      <c r="C19" s="277"/>
      <c r="D19" s="277"/>
      <c r="E19" s="277"/>
      <c r="F19" s="277"/>
      <c r="G19" s="277"/>
      <c r="H19" s="277"/>
      <c r="I19" s="277"/>
      <c r="J19" s="277"/>
      <c r="K19" s="278"/>
    </row>
    <row r="20" spans="1:11" ht="15.75" customHeight="1">
      <c r="A20" s="675"/>
      <c r="B20" s="186" t="s">
        <v>184</v>
      </c>
      <c r="C20" s="196"/>
      <c r="D20" s="196"/>
      <c r="E20" s="196"/>
      <c r="F20" s="196"/>
      <c r="G20" s="196"/>
      <c r="H20" s="196" t="s">
        <v>185</v>
      </c>
      <c r="I20" s="196"/>
      <c r="J20" s="196"/>
      <c r="K20" s="229"/>
    </row>
    <row r="21" spans="1:11" ht="15.75" customHeight="1">
      <c r="A21" s="675"/>
      <c r="B21" s="186" t="s">
        <v>186</v>
      </c>
      <c r="C21" s="196"/>
      <c r="D21" s="196"/>
      <c r="E21" s="196"/>
      <c r="F21" s="196"/>
      <c r="G21" s="196"/>
      <c r="H21" s="196"/>
      <c r="I21" s="196"/>
      <c r="J21" s="196"/>
      <c r="K21" s="279" t="s">
        <v>178</v>
      </c>
    </row>
    <row r="22" spans="1:11" ht="15.75" customHeight="1">
      <c r="A22" s="675"/>
      <c r="B22" s="186" t="s">
        <v>187</v>
      </c>
      <c r="C22" s="196"/>
      <c r="D22" s="196"/>
      <c r="E22" s="196"/>
      <c r="F22" s="196"/>
      <c r="G22" s="196"/>
      <c r="H22" s="196"/>
      <c r="I22" s="196"/>
      <c r="J22" s="196"/>
      <c r="K22" s="279" t="s">
        <v>179</v>
      </c>
    </row>
    <row r="23" spans="1:11" ht="15.75" customHeight="1">
      <c r="A23" s="675"/>
      <c r="B23" s="280" t="s">
        <v>180</v>
      </c>
      <c r="C23" s="281"/>
      <c r="D23" s="281"/>
      <c r="E23" s="281"/>
      <c r="F23" s="281"/>
      <c r="G23" s="281"/>
      <c r="H23" s="281"/>
      <c r="I23" s="281"/>
      <c r="J23" s="281"/>
      <c r="K23" s="282"/>
    </row>
    <row r="24" spans="1:11" ht="12.75" customHeight="1">
      <c r="A24" s="675"/>
      <c r="B24" s="666" t="s">
        <v>181</v>
      </c>
      <c r="C24" s="667"/>
      <c r="D24" s="667"/>
      <c r="E24" s="667"/>
      <c r="F24" s="667"/>
      <c r="G24" s="667"/>
      <c r="H24" s="667"/>
      <c r="I24" s="667"/>
      <c r="J24" s="667"/>
      <c r="K24" s="668"/>
    </row>
    <row r="25" spans="1:11" ht="15.75" customHeight="1">
      <c r="A25" s="675"/>
      <c r="B25" s="661"/>
      <c r="C25" s="659"/>
      <c r="D25" s="659"/>
      <c r="E25" s="659"/>
      <c r="F25" s="659"/>
      <c r="G25" s="659"/>
      <c r="H25" s="659"/>
      <c r="I25" s="659"/>
      <c r="J25" s="659"/>
      <c r="K25" s="660"/>
    </row>
    <row r="26" spans="1:11" ht="12.75" customHeight="1">
      <c r="A26" s="675"/>
      <c r="B26" s="658" t="s">
        <v>275</v>
      </c>
      <c r="C26" s="659"/>
      <c r="D26" s="659"/>
      <c r="E26" s="659"/>
      <c r="F26" s="659"/>
      <c r="G26" s="659"/>
      <c r="H26" s="659"/>
      <c r="I26" s="659"/>
      <c r="J26" s="659"/>
      <c r="K26" s="660"/>
    </row>
    <row r="27" spans="1:11" ht="15.75" customHeight="1">
      <c r="A27" s="675"/>
      <c r="B27" s="661"/>
      <c r="C27" s="659"/>
      <c r="D27" s="659"/>
      <c r="E27" s="659"/>
      <c r="F27" s="659"/>
      <c r="G27" s="659"/>
      <c r="H27" s="659"/>
      <c r="I27" s="659"/>
      <c r="J27" s="659"/>
      <c r="K27" s="660"/>
    </row>
    <row r="28" spans="1:11" ht="15.75" customHeight="1">
      <c r="A28" s="675"/>
      <c r="B28" s="283"/>
      <c r="C28" s="284"/>
      <c r="D28" s="284"/>
      <c r="E28" s="284"/>
      <c r="F28" s="284"/>
      <c r="G28" s="284"/>
      <c r="H28" s="284"/>
      <c r="I28" s="284"/>
      <c r="J28" s="284"/>
      <c r="K28" s="285"/>
    </row>
    <row r="29" spans="1:11" ht="15.75" customHeight="1">
      <c r="A29" s="675"/>
      <c r="B29" s="186"/>
      <c r="C29" s="196"/>
      <c r="D29" s="196"/>
      <c r="E29" s="196"/>
      <c r="F29" s="196"/>
      <c r="G29" s="196"/>
      <c r="H29" s="196"/>
      <c r="I29" s="196"/>
      <c r="J29" s="196"/>
      <c r="K29" s="229"/>
    </row>
    <row r="30" spans="1:11" ht="15.75" customHeight="1">
      <c r="A30" s="675"/>
      <c r="B30" s="287" t="s">
        <v>363</v>
      </c>
      <c r="C30" s="196"/>
      <c r="D30" s="196"/>
      <c r="E30" s="196"/>
      <c r="F30" s="196"/>
      <c r="G30" s="182"/>
      <c r="H30" s="182"/>
      <c r="I30" s="182"/>
      <c r="J30" s="182"/>
      <c r="K30" s="288"/>
    </row>
    <row r="31" spans="1:11" ht="12.75" customHeight="1">
      <c r="A31" s="675"/>
      <c r="B31" s="289"/>
      <c r="C31" s="286"/>
      <c r="D31" s="286"/>
      <c r="E31" s="286"/>
      <c r="F31" s="286"/>
      <c r="G31" s="655" t="s">
        <v>277</v>
      </c>
      <c r="H31" s="656"/>
      <c r="I31" s="656"/>
      <c r="J31" s="656"/>
      <c r="K31" s="657"/>
    </row>
    <row r="32" spans="1:11" ht="15.75" customHeight="1">
      <c r="A32" s="676"/>
      <c r="B32" s="184"/>
      <c r="C32" s="185"/>
      <c r="D32" s="185"/>
      <c r="E32" s="185"/>
      <c r="F32" s="185"/>
      <c r="G32" s="185"/>
      <c r="H32" s="185"/>
      <c r="I32" s="185"/>
      <c r="J32" s="185"/>
      <c r="K32" s="290"/>
    </row>
  </sheetData>
  <sheetProtection/>
  <mergeCells count="9">
    <mergeCell ref="A19:A32"/>
    <mergeCell ref="B24:K25"/>
    <mergeCell ref="B26:K27"/>
    <mergeCell ref="G31:K31"/>
    <mergeCell ref="A1:K1"/>
    <mergeCell ref="A2:A15"/>
    <mergeCell ref="B7:K8"/>
    <mergeCell ref="B9:K10"/>
    <mergeCell ref="G14:K14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U16" sqref="U16"/>
    </sheetView>
  </sheetViews>
  <sheetFormatPr defaultColWidth="9.140625" defaultRowHeight="12.75"/>
  <cols>
    <col min="1" max="1" width="5.7109375" style="2" customWidth="1"/>
    <col min="2" max="2" width="8.140625" style="2" customWidth="1"/>
    <col min="3" max="3" width="11.57421875" style="2" customWidth="1"/>
    <col min="4" max="4" width="2.7109375" style="2" customWidth="1"/>
    <col min="5" max="5" width="8.7109375" style="2" customWidth="1"/>
    <col min="6" max="7" width="10.7109375" style="2" customWidth="1"/>
    <col min="8" max="8" width="2.7109375" style="2" customWidth="1"/>
    <col min="9" max="9" width="8.7109375" style="2" customWidth="1"/>
    <col min="10" max="11" width="10.7109375" style="2" customWidth="1"/>
    <col min="12" max="16384" width="9.140625" style="2" customWidth="1"/>
  </cols>
  <sheetData>
    <row r="1" spans="1:13" ht="30" customHeight="1">
      <c r="A1" s="460" t="s">
        <v>349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2"/>
    </row>
    <row r="2" spans="1:13" ht="12" customHeight="1">
      <c r="A2" s="65"/>
      <c r="B2" s="66"/>
      <c r="C2" s="67" t="s">
        <v>272</v>
      </c>
      <c r="D2" s="68"/>
      <c r="E2" s="66"/>
      <c r="F2" s="69"/>
      <c r="G2" s="66"/>
      <c r="H2" s="65"/>
      <c r="I2" s="70"/>
      <c r="J2" s="66"/>
      <c r="K2" s="69"/>
      <c r="L2" s="470" t="s">
        <v>226</v>
      </c>
      <c r="M2" s="470" t="s">
        <v>344</v>
      </c>
    </row>
    <row r="3" spans="1:13" ht="12" customHeight="1">
      <c r="A3" s="65"/>
      <c r="B3" s="68"/>
      <c r="C3" s="71" t="s">
        <v>274</v>
      </c>
      <c r="D3" s="466" t="s">
        <v>38</v>
      </c>
      <c r="E3" s="468" t="s">
        <v>39</v>
      </c>
      <c r="F3" s="72" t="s">
        <v>40</v>
      </c>
      <c r="G3" s="73" t="s">
        <v>41</v>
      </c>
      <c r="H3" s="463" t="s">
        <v>42</v>
      </c>
      <c r="I3" s="464"/>
      <c r="J3" s="473" t="s">
        <v>278</v>
      </c>
      <c r="K3" s="475" t="s">
        <v>343</v>
      </c>
      <c r="L3" s="471"/>
      <c r="M3" s="471"/>
    </row>
    <row r="4" spans="1:13" ht="12" customHeight="1">
      <c r="A4" s="68" t="s">
        <v>43</v>
      </c>
      <c r="B4" s="74"/>
      <c r="C4" s="70"/>
      <c r="D4" s="467"/>
      <c r="E4" s="469"/>
      <c r="F4" s="72" t="s">
        <v>44</v>
      </c>
      <c r="G4" s="73" t="s">
        <v>45</v>
      </c>
      <c r="H4" s="463" t="s">
        <v>46</v>
      </c>
      <c r="I4" s="464"/>
      <c r="J4" s="474"/>
      <c r="K4" s="475"/>
      <c r="L4" s="471"/>
      <c r="M4" s="471"/>
    </row>
    <row r="5" spans="1:13" ht="12" customHeight="1">
      <c r="A5" s="75" t="s">
        <v>273</v>
      </c>
      <c r="B5" s="76"/>
      <c r="C5" s="77"/>
      <c r="D5" s="76"/>
      <c r="E5" s="76"/>
      <c r="F5" s="78"/>
      <c r="G5" s="76"/>
      <c r="H5" s="79"/>
      <c r="I5" s="77"/>
      <c r="J5" s="76"/>
      <c r="K5" s="78"/>
      <c r="L5" s="472"/>
      <c r="M5" s="472"/>
    </row>
    <row r="6" spans="1:13" ht="22.5" customHeight="1">
      <c r="A6" s="478">
        <v>1</v>
      </c>
      <c r="B6" s="479"/>
      <c r="C6" s="480"/>
      <c r="D6" s="478">
        <v>2</v>
      </c>
      <c r="E6" s="480"/>
      <c r="F6" s="104">
        <v>3</v>
      </c>
      <c r="G6" s="105">
        <v>4</v>
      </c>
      <c r="H6" s="478">
        <v>5</v>
      </c>
      <c r="I6" s="480"/>
      <c r="J6" s="105">
        <v>6</v>
      </c>
      <c r="K6" s="104">
        <v>7</v>
      </c>
      <c r="L6" s="104">
        <v>8</v>
      </c>
      <c r="M6" s="104">
        <v>9</v>
      </c>
    </row>
    <row r="7" spans="1:13" ht="22.5" customHeight="1">
      <c r="A7" s="453" t="s">
        <v>47</v>
      </c>
      <c r="B7" s="410"/>
      <c r="C7" s="408"/>
      <c r="D7" s="483">
        <v>0</v>
      </c>
      <c r="E7" s="484"/>
      <c r="F7" s="80">
        <v>0</v>
      </c>
      <c r="G7" s="81">
        <v>0</v>
      </c>
      <c r="H7" s="476">
        <v>0</v>
      </c>
      <c r="I7" s="477"/>
      <c r="J7" s="81">
        <v>0</v>
      </c>
      <c r="K7" s="82">
        <f>SUM(D7:J7)</f>
        <v>0</v>
      </c>
      <c r="L7" s="83">
        <v>0</v>
      </c>
      <c r="M7" s="84">
        <f>K7+L7</f>
        <v>0</v>
      </c>
    </row>
    <row r="8" spans="1:13" ht="22.5" customHeight="1">
      <c r="A8" s="453" t="s">
        <v>48</v>
      </c>
      <c r="B8" s="410"/>
      <c r="C8" s="408"/>
      <c r="D8" s="483">
        <v>0</v>
      </c>
      <c r="E8" s="484"/>
      <c r="F8" s="80">
        <v>0</v>
      </c>
      <c r="G8" s="81">
        <v>0</v>
      </c>
      <c r="H8" s="476">
        <v>0</v>
      </c>
      <c r="I8" s="477"/>
      <c r="J8" s="81">
        <v>0</v>
      </c>
      <c r="K8" s="82">
        <f>SUM(D8:J8)</f>
        <v>0</v>
      </c>
      <c r="L8" s="83">
        <v>0</v>
      </c>
      <c r="M8" s="84">
        <f aca="true" t="shared" si="0" ref="M8:M13">K8+L8</f>
        <v>0</v>
      </c>
    </row>
    <row r="9" spans="1:13" ht="22.5" customHeight="1">
      <c r="A9" s="453" t="s">
        <v>49</v>
      </c>
      <c r="B9" s="410"/>
      <c r="C9" s="408"/>
      <c r="D9" s="458">
        <v>0</v>
      </c>
      <c r="E9" s="459"/>
      <c r="F9" s="85">
        <v>0</v>
      </c>
      <c r="G9" s="86">
        <v>0</v>
      </c>
      <c r="H9" s="458">
        <v>0</v>
      </c>
      <c r="I9" s="459"/>
      <c r="J9" s="86">
        <v>0</v>
      </c>
      <c r="K9" s="87">
        <f>SUM(D9:J9)</f>
        <v>0</v>
      </c>
      <c r="L9" s="88">
        <v>0</v>
      </c>
      <c r="M9" s="89">
        <f t="shared" si="0"/>
        <v>0</v>
      </c>
    </row>
    <row r="10" spans="1:13" ht="22.5" customHeight="1">
      <c r="A10" s="481" t="s">
        <v>91</v>
      </c>
      <c r="B10" s="90" t="s">
        <v>50</v>
      </c>
      <c r="C10" s="91"/>
      <c r="D10" s="458">
        <v>0</v>
      </c>
      <c r="E10" s="459"/>
      <c r="F10" s="85">
        <v>0</v>
      </c>
      <c r="G10" s="86">
        <v>0</v>
      </c>
      <c r="H10" s="458">
        <v>0</v>
      </c>
      <c r="I10" s="459"/>
      <c r="J10" s="86">
        <v>0</v>
      </c>
      <c r="K10" s="87">
        <f>SUM(D10:J10)</f>
        <v>0</v>
      </c>
      <c r="L10" s="86">
        <v>0</v>
      </c>
      <c r="M10" s="92">
        <f t="shared" si="0"/>
        <v>0</v>
      </c>
    </row>
    <row r="11" spans="1:13" ht="22.5" customHeight="1">
      <c r="A11" s="482"/>
      <c r="B11" s="90" t="s">
        <v>51</v>
      </c>
      <c r="C11" s="91"/>
      <c r="D11" s="106"/>
      <c r="E11" s="106"/>
      <c r="F11" s="106"/>
      <c r="G11" s="106"/>
      <c r="H11" s="106"/>
      <c r="I11" s="106"/>
      <c r="J11" s="106"/>
      <c r="K11" s="85">
        <v>0</v>
      </c>
      <c r="L11" s="86">
        <v>0</v>
      </c>
      <c r="M11" s="92">
        <f t="shared" si="0"/>
        <v>0</v>
      </c>
    </row>
    <row r="12" spans="1:13" ht="22.5" customHeight="1">
      <c r="A12" s="453" t="s">
        <v>281</v>
      </c>
      <c r="B12" s="410"/>
      <c r="C12" s="408"/>
      <c r="D12" s="93"/>
      <c r="E12" s="93"/>
      <c r="F12" s="457"/>
      <c r="G12" s="489"/>
      <c r="H12" s="93" t="s">
        <v>98</v>
      </c>
      <c r="I12" s="93" t="s">
        <v>212</v>
      </c>
      <c r="J12" s="94">
        <f>0.45*K9</f>
        <v>0</v>
      </c>
      <c r="K12" s="85">
        <v>0</v>
      </c>
      <c r="L12" s="86">
        <v>0</v>
      </c>
      <c r="M12" s="92">
        <f t="shared" si="0"/>
        <v>0</v>
      </c>
    </row>
    <row r="13" spans="1:13" ht="30" customHeight="1">
      <c r="A13" s="454" t="s">
        <v>279</v>
      </c>
      <c r="B13" s="455"/>
      <c r="C13" s="456"/>
      <c r="D13" s="93"/>
      <c r="E13" s="457" t="s">
        <v>227</v>
      </c>
      <c r="F13" s="410"/>
      <c r="G13" s="410"/>
      <c r="H13" s="93" t="s">
        <v>98</v>
      </c>
      <c r="I13" s="95"/>
      <c r="J13" s="93"/>
      <c r="K13" s="87">
        <f>K9+K10+K11+K12</f>
        <v>0</v>
      </c>
      <c r="L13" s="86">
        <v>0</v>
      </c>
      <c r="M13" s="92">
        <f t="shared" si="0"/>
        <v>0</v>
      </c>
    </row>
    <row r="14" spans="1:13" ht="30" customHeight="1">
      <c r="A14" s="454" t="s">
        <v>280</v>
      </c>
      <c r="B14" s="455"/>
      <c r="C14" s="456"/>
      <c r="D14" s="93"/>
      <c r="E14" s="457" t="s">
        <v>232</v>
      </c>
      <c r="F14" s="410"/>
      <c r="G14" s="410"/>
      <c r="H14" s="93" t="s">
        <v>98</v>
      </c>
      <c r="I14" s="95"/>
      <c r="J14" s="93"/>
      <c r="K14" s="87">
        <f>K9+(0.7*(K10+K12))</f>
        <v>0</v>
      </c>
      <c r="L14" s="86">
        <v>0</v>
      </c>
      <c r="M14" s="92">
        <f>K14+L14</f>
        <v>0</v>
      </c>
    </row>
    <row r="15" spans="1:13" ht="4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30" customHeight="1">
      <c r="A16" s="460" t="s">
        <v>350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2"/>
    </row>
    <row r="17" spans="1:13" ht="12" customHeight="1">
      <c r="A17" s="65"/>
      <c r="B17" s="66"/>
      <c r="C17" s="67" t="s">
        <v>272</v>
      </c>
      <c r="D17" s="68"/>
      <c r="E17" s="66"/>
      <c r="F17" s="69"/>
      <c r="G17" s="66"/>
      <c r="H17" s="65"/>
      <c r="I17" s="70"/>
      <c r="J17" s="66"/>
      <c r="K17" s="69"/>
      <c r="L17" s="470" t="s">
        <v>226</v>
      </c>
      <c r="M17" s="470" t="s">
        <v>344</v>
      </c>
    </row>
    <row r="18" spans="1:13" ht="12" customHeight="1">
      <c r="A18" s="65"/>
      <c r="B18" s="74"/>
      <c r="C18" s="71" t="s">
        <v>274</v>
      </c>
      <c r="D18" s="466" t="s">
        <v>38</v>
      </c>
      <c r="E18" s="468" t="s">
        <v>39</v>
      </c>
      <c r="F18" s="72" t="s">
        <v>40</v>
      </c>
      <c r="G18" s="73" t="s">
        <v>41</v>
      </c>
      <c r="H18" s="463" t="s">
        <v>42</v>
      </c>
      <c r="I18" s="464"/>
      <c r="J18" s="473" t="s">
        <v>278</v>
      </c>
      <c r="K18" s="465" t="s">
        <v>52</v>
      </c>
      <c r="L18" s="471"/>
      <c r="M18" s="471"/>
    </row>
    <row r="19" spans="1:13" ht="12" customHeight="1">
      <c r="A19" s="68" t="s">
        <v>43</v>
      </c>
      <c r="B19" s="74"/>
      <c r="C19" s="70"/>
      <c r="D19" s="467"/>
      <c r="E19" s="469"/>
      <c r="F19" s="72" t="s">
        <v>44</v>
      </c>
      <c r="G19" s="73" t="s">
        <v>45</v>
      </c>
      <c r="H19" s="463" t="s">
        <v>46</v>
      </c>
      <c r="I19" s="464"/>
      <c r="J19" s="474"/>
      <c r="K19" s="465"/>
      <c r="L19" s="471"/>
      <c r="M19" s="471"/>
    </row>
    <row r="20" spans="1:13" ht="12" customHeight="1">
      <c r="A20" s="75" t="s">
        <v>273</v>
      </c>
      <c r="B20" s="76"/>
      <c r="C20" s="77"/>
      <c r="D20" s="76"/>
      <c r="E20" s="76"/>
      <c r="F20" s="78"/>
      <c r="G20" s="76"/>
      <c r="H20" s="79"/>
      <c r="I20" s="77"/>
      <c r="J20" s="76"/>
      <c r="K20" s="78"/>
      <c r="L20" s="472"/>
      <c r="M20" s="472"/>
    </row>
    <row r="21" spans="1:13" ht="22.5" customHeight="1">
      <c r="A21" s="485">
        <v>1</v>
      </c>
      <c r="B21" s="486"/>
      <c r="C21" s="487"/>
      <c r="D21" s="485">
        <v>2</v>
      </c>
      <c r="E21" s="487"/>
      <c r="F21" s="107">
        <v>3</v>
      </c>
      <c r="G21" s="108">
        <v>4</v>
      </c>
      <c r="H21" s="485">
        <v>5</v>
      </c>
      <c r="I21" s="487"/>
      <c r="J21" s="108">
        <v>6</v>
      </c>
      <c r="K21" s="107">
        <v>7</v>
      </c>
      <c r="L21" s="104">
        <v>8</v>
      </c>
      <c r="M21" s="104">
        <v>9</v>
      </c>
    </row>
    <row r="22" spans="1:13" ht="22.5" customHeight="1">
      <c r="A22" s="453" t="s">
        <v>47</v>
      </c>
      <c r="B22" s="410"/>
      <c r="C22" s="408"/>
      <c r="D22" s="483">
        <v>0</v>
      </c>
      <c r="E22" s="484"/>
      <c r="F22" s="80">
        <v>0</v>
      </c>
      <c r="G22" s="81">
        <v>0</v>
      </c>
      <c r="H22" s="476">
        <v>0</v>
      </c>
      <c r="I22" s="477"/>
      <c r="J22" s="81">
        <v>0</v>
      </c>
      <c r="K22" s="82">
        <f>SUM(D22:J22)</f>
        <v>0</v>
      </c>
      <c r="L22" s="296">
        <v>0</v>
      </c>
      <c r="M22" s="294">
        <f>K22+L22</f>
        <v>0</v>
      </c>
    </row>
    <row r="23" spans="1:13" ht="22.5" customHeight="1">
      <c r="A23" s="453" t="s">
        <v>48</v>
      </c>
      <c r="B23" s="410"/>
      <c r="C23" s="408"/>
      <c r="D23" s="483">
        <v>0</v>
      </c>
      <c r="E23" s="484"/>
      <c r="F23" s="80">
        <v>0</v>
      </c>
      <c r="G23" s="81">
        <v>0</v>
      </c>
      <c r="H23" s="476">
        <v>0</v>
      </c>
      <c r="I23" s="477"/>
      <c r="J23" s="81">
        <v>0</v>
      </c>
      <c r="K23" s="82">
        <f>SUM(D23:J23)</f>
        <v>0</v>
      </c>
      <c r="L23" s="296">
        <v>0</v>
      </c>
      <c r="M23" s="294">
        <f aca="true" t="shared" si="1" ref="M23:M29">K23+L23</f>
        <v>0</v>
      </c>
    </row>
    <row r="24" spans="1:13" ht="22.5" customHeight="1">
      <c r="A24" s="453" t="s">
        <v>49</v>
      </c>
      <c r="B24" s="410"/>
      <c r="C24" s="408"/>
      <c r="D24" s="458">
        <v>0</v>
      </c>
      <c r="E24" s="459"/>
      <c r="F24" s="85">
        <v>0</v>
      </c>
      <c r="G24" s="86">
        <v>0</v>
      </c>
      <c r="H24" s="458">
        <v>0</v>
      </c>
      <c r="I24" s="459"/>
      <c r="J24" s="86">
        <v>0</v>
      </c>
      <c r="K24" s="87">
        <f>SUM(D24:J24)</f>
        <v>0</v>
      </c>
      <c r="L24" s="297">
        <v>0</v>
      </c>
      <c r="M24" s="295">
        <f t="shared" si="1"/>
        <v>0</v>
      </c>
    </row>
    <row r="25" spans="1:13" ht="22.5" customHeight="1">
      <c r="A25" s="481" t="s">
        <v>91</v>
      </c>
      <c r="B25" s="90" t="s">
        <v>50</v>
      </c>
      <c r="C25" s="91"/>
      <c r="D25" s="458">
        <v>0</v>
      </c>
      <c r="E25" s="459"/>
      <c r="F25" s="85">
        <v>0</v>
      </c>
      <c r="G25" s="86">
        <v>0</v>
      </c>
      <c r="H25" s="458">
        <v>0</v>
      </c>
      <c r="I25" s="459"/>
      <c r="J25" s="86">
        <v>0</v>
      </c>
      <c r="K25" s="87">
        <f>SUM(D25:J25)</f>
        <v>0</v>
      </c>
      <c r="L25" s="86">
        <v>0</v>
      </c>
      <c r="M25" s="92">
        <f t="shared" si="1"/>
        <v>0</v>
      </c>
    </row>
    <row r="26" spans="1:13" ht="22.5" customHeight="1">
      <c r="A26" s="488"/>
      <c r="B26" s="90" t="s">
        <v>51</v>
      </c>
      <c r="C26" s="91"/>
      <c r="D26" s="106"/>
      <c r="E26" s="106"/>
      <c r="F26" s="106"/>
      <c r="G26" s="106"/>
      <c r="H26" s="106"/>
      <c r="I26" s="106"/>
      <c r="J26" s="106"/>
      <c r="K26" s="85">
        <v>0</v>
      </c>
      <c r="L26" s="86">
        <v>0</v>
      </c>
      <c r="M26" s="92">
        <f t="shared" si="1"/>
        <v>0</v>
      </c>
    </row>
    <row r="27" spans="1:13" ht="22.5" customHeight="1">
      <c r="A27" s="453" t="s">
        <v>281</v>
      </c>
      <c r="B27" s="410"/>
      <c r="C27" s="408"/>
      <c r="D27" s="93"/>
      <c r="E27" s="93"/>
      <c r="F27" s="457"/>
      <c r="G27" s="489"/>
      <c r="H27" s="93" t="s">
        <v>98</v>
      </c>
      <c r="I27" s="93" t="s">
        <v>212</v>
      </c>
      <c r="J27" s="94">
        <f>0.45*K24</f>
        <v>0</v>
      </c>
      <c r="K27" s="85">
        <v>0</v>
      </c>
      <c r="L27" s="86">
        <v>0</v>
      </c>
      <c r="M27" s="92">
        <f t="shared" si="1"/>
        <v>0</v>
      </c>
    </row>
    <row r="28" spans="1:13" ht="30" customHeight="1">
      <c r="A28" s="454" t="s">
        <v>279</v>
      </c>
      <c r="B28" s="455"/>
      <c r="C28" s="456"/>
      <c r="D28" s="93"/>
      <c r="E28" s="457" t="s">
        <v>227</v>
      </c>
      <c r="F28" s="410"/>
      <c r="G28" s="410"/>
      <c r="H28" s="93" t="s">
        <v>98</v>
      </c>
      <c r="I28" s="95"/>
      <c r="J28" s="93"/>
      <c r="K28" s="87">
        <f>K24+K25+K26+K27</f>
        <v>0</v>
      </c>
      <c r="L28" s="86">
        <v>0</v>
      </c>
      <c r="M28" s="92">
        <f t="shared" si="1"/>
        <v>0</v>
      </c>
    </row>
    <row r="29" spans="1:13" ht="30" customHeight="1">
      <c r="A29" s="454" t="s">
        <v>280</v>
      </c>
      <c r="B29" s="455"/>
      <c r="C29" s="456"/>
      <c r="D29" s="93"/>
      <c r="E29" s="457" t="s">
        <v>232</v>
      </c>
      <c r="F29" s="410"/>
      <c r="G29" s="410"/>
      <c r="H29" s="93" t="s">
        <v>98</v>
      </c>
      <c r="I29" s="95"/>
      <c r="J29" s="93"/>
      <c r="K29" s="87">
        <f>K24+(0.7*(K25+K27))</f>
        <v>0</v>
      </c>
      <c r="L29" s="86">
        <v>0</v>
      </c>
      <c r="M29" s="92">
        <f t="shared" si="1"/>
        <v>0</v>
      </c>
    </row>
    <row r="31" spans="1:13" ht="12.75">
      <c r="A31" s="451"/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</row>
    <row r="32" spans="1:7" ht="12.75">
      <c r="A32" s="451"/>
      <c r="B32" s="452"/>
      <c r="C32" s="452"/>
      <c r="D32" s="452"/>
      <c r="E32" s="452"/>
      <c r="F32" s="452"/>
      <c r="G32" s="452"/>
    </row>
    <row r="37" ht="12.75">
      <c r="F37" s="3"/>
    </row>
  </sheetData>
  <sheetProtection/>
  <mergeCells count="62">
    <mergeCell ref="A32:G32"/>
    <mergeCell ref="A9:C9"/>
    <mergeCell ref="A22:C22"/>
    <mergeCell ref="A23:C23"/>
    <mergeCell ref="A24:C24"/>
    <mergeCell ref="F27:G27"/>
    <mergeCell ref="F12:G12"/>
    <mergeCell ref="A16:M16"/>
    <mergeCell ref="L17:L20"/>
    <mergeCell ref="H21:I21"/>
    <mergeCell ref="A21:C21"/>
    <mergeCell ref="A25:A26"/>
    <mergeCell ref="H22:I22"/>
    <mergeCell ref="D23:E23"/>
    <mergeCell ref="H23:I23"/>
    <mergeCell ref="D24:E24"/>
    <mergeCell ref="H25:I25"/>
    <mergeCell ref="D22:E22"/>
    <mergeCell ref="D21:E21"/>
    <mergeCell ref="A6:C6"/>
    <mergeCell ref="D6:E6"/>
    <mergeCell ref="H6:I6"/>
    <mergeCell ref="A10:A11"/>
    <mergeCell ref="D7:E7"/>
    <mergeCell ref="D8:E8"/>
    <mergeCell ref="D9:E9"/>
    <mergeCell ref="D10:E10"/>
    <mergeCell ref="A7:C7"/>
    <mergeCell ref="A8:C8"/>
    <mergeCell ref="E3:E4"/>
    <mergeCell ref="J3:J4"/>
    <mergeCell ref="H7:I7"/>
    <mergeCell ref="H8:I8"/>
    <mergeCell ref="H9:I9"/>
    <mergeCell ref="H10:I10"/>
    <mergeCell ref="M17:M20"/>
    <mergeCell ref="J18:J19"/>
    <mergeCell ref="A12:C12"/>
    <mergeCell ref="L2:L5"/>
    <mergeCell ref="M2:M5"/>
    <mergeCell ref="A14:C14"/>
    <mergeCell ref="E14:G14"/>
    <mergeCell ref="H4:I4"/>
    <mergeCell ref="K3:K4"/>
    <mergeCell ref="D3:D4"/>
    <mergeCell ref="A1:M1"/>
    <mergeCell ref="H24:I24"/>
    <mergeCell ref="H18:I18"/>
    <mergeCell ref="H19:I19"/>
    <mergeCell ref="K18:K19"/>
    <mergeCell ref="D18:D19"/>
    <mergeCell ref="E18:E19"/>
    <mergeCell ref="H3:I3"/>
    <mergeCell ref="A13:C13"/>
    <mergeCell ref="E13:G13"/>
    <mergeCell ref="A31:M31"/>
    <mergeCell ref="A27:C27"/>
    <mergeCell ref="A29:C29"/>
    <mergeCell ref="E29:G29"/>
    <mergeCell ref="D25:E25"/>
    <mergeCell ref="A28:C28"/>
    <mergeCell ref="E28:G28"/>
  </mergeCells>
  <printOptions headings="1"/>
  <pageMargins left="0" right="0" top="0.3937007874015748" bottom="0.3937007874015748" header="0.31496062992125984" footer="0.31496062992125984"/>
  <pageSetup fitToHeight="1" fitToWidth="1" orientation="landscape" paperSize="9" scale="78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15" zoomScaleNormal="115" zoomScaleSheetLayoutView="145" zoomScalePageLayoutView="0" workbookViewId="0" topLeftCell="A1">
      <selection activeCell="A7" sqref="A7"/>
    </sheetView>
  </sheetViews>
  <sheetFormatPr defaultColWidth="9.140625" defaultRowHeight="12.75"/>
  <cols>
    <col min="1" max="1" width="19.28125" style="4" customWidth="1"/>
    <col min="2" max="11" width="9.7109375" style="4" customWidth="1"/>
    <col min="12" max="16384" width="9.140625" style="4" customWidth="1"/>
  </cols>
  <sheetData>
    <row r="1" spans="1:11" ht="30" customHeight="1">
      <c r="A1" s="122" t="s">
        <v>351</v>
      </c>
      <c r="B1" s="123"/>
      <c r="C1" s="124"/>
      <c r="D1" s="124"/>
      <c r="E1" s="124"/>
      <c r="F1" s="124"/>
      <c r="G1" s="124"/>
      <c r="H1" s="125"/>
      <c r="I1" s="125"/>
      <c r="J1" s="125"/>
      <c r="K1" s="126"/>
    </row>
    <row r="2" spans="1:11" ht="12" customHeight="1">
      <c r="A2" s="109" t="s">
        <v>53</v>
      </c>
      <c r="B2" s="110"/>
      <c r="C2" s="111"/>
      <c r="D2" s="110"/>
      <c r="E2" s="111"/>
      <c r="F2" s="110"/>
      <c r="G2" s="111"/>
      <c r="H2" s="111"/>
      <c r="I2" s="111"/>
      <c r="J2" s="111"/>
      <c r="K2" s="111"/>
    </row>
    <row r="3" spans="1:12" ht="12" customHeight="1">
      <c r="A3" s="112" t="s">
        <v>228</v>
      </c>
      <c r="B3" s="113" t="s">
        <v>54</v>
      </c>
      <c r="C3" s="114" t="s">
        <v>55</v>
      </c>
      <c r="D3" s="113" t="s">
        <v>56</v>
      </c>
      <c r="E3" s="114" t="s">
        <v>57</v>
      </c>
      <c r="F3" s="113" t="s">
        <v>58</v>
      </c>
      <c r="G3" s="114" t="s">
        <v>58</v>
      </c>
      <c r="H3" s="114" t="s">
        <v>59</v>
      </c>
      <c r="I3" s="114" t="s">
        <v>60</v>
      </c>
      <c r="J3" s="114" t="s">
        <v>58</v>
      </c>
      <c r="K3" s="114" t="s">
        <v>58</v>
      </c>
      <c r="L3" s="5"/>
    </row>
    <row r="4" spans="1:12" ht="12" customHeight="1">
      <c r="A4" s="112" t="s">
        <v>61</v>
      </c>
      <c r="B4" s="113" t="s">
        <v>62</v>
      </c>
      <c r="C4" s="114" t="s">
        <v>63</v>
      </c>
      <c r="D4" s="113" t="s">
        <v>64</v>
      </c>
      <c r="E4" s="114" t="s">
        <v>65</v>
      </c>
      <c r="F4" s="113" t="s">
        <v>66</v>
      </c>
      <c r="G4" s="114" t="s">
        <v>67</v>
      </c>
      <c r="H4" s="114" t="s">
        <v>65</v>
      </c>
      <c r="I4" s="114" t="s">
        <v>68</v>
      </c>
      <c r="J4" s="114" t="s">
        <v>69</v>
      </c>
      <c r="K4" s="114" t="s">
        <v>70</v>
      </c>
      <c r="L4" s="5"/>
    </row>
    <row r="5" spans="1:11" ht="12" customHeight="1">
      <c r="A5" s="115"/>
      <c r="B5" s="116"/>
      <c r="C5" s="117" t="s">
        <v>71</v>
      </c>
      <c r="D5" s="116"/>
      <c r="E5" s="117" t="s">
        <v>71</v>
      </c>
      <c r="F5" s="117" t="s">
        <v>72</v>
      </c>
      <c r="G5" s="117" t="s">
        <v>72</v>
      </c>
      <c r="H5" s="117" t="s">
        <v>71</v>
      </c>
      <c r="I5" s="117" t="s">
        <v>71</v>
      </c>
      <c r="J5" s="117" t="s">
        <v>72</v>
      </c>
      <c r="K5" s="117" t="s">
        <v>72</v>
      </c>
    </row>
    <row r="6" spans="1:11" ht="22.5" customHeight="1">
      <c r="A6" s="127">
        <v>1</v>
      </c>
      <c r="B6" s="128">
        <v>2</v>
      </c>
      <c r="C6" s="127">
        <v>3</v>
      </c>
      <c r="D6" s="128">
        <v>4</v>
      </c>
      <c r="E6" s="127">
        <v>5</v>
      </c>
      <c r="F6" s="128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</row>
    <row r="7" spans="1:11" ht="13.5" customHeight="1">
      <c r="A7" s="118" t="s">
        <v>73</v>
      </c>
      <c r="B7" s="119"/>
      <c r="C7" s="120"/>
      <c r="D7" s="120"/>
      <c r="E7" s="120"/>
      <c r="F7" s="120">
        <v>0</v>
      </c>
      <c r="G7" s="120">
        <v>0</v>
      </c>
      <c r="H7" s="120"/>
      <c r="I7" s="120"/>
      <c r="J7" s="120">
        <v>0</v>
      </c>
      <c r="K7" s="120">
        <v>0</v>
      </c>
    </row>
    <row r="8" spans="1:11" ht="13.5" customHeight="1">
      <c r="A8" s="118" t="s">
        <v>74</v>
      </c>
      <c r="B8" s="119"/>
      <c r="C8" s="118"/>
      <c r="D8" s="121"/>
      <c r="E8" s="118"/>
      <c r="F8" s="120">
        <v>0</v>
      </c>
      <c r="G8" s="120">
        <v>0</v>
      </c>
      <c r="H8" s="118"/>
      <c r="I8" s="118"/>
      <c r="J8" s="120">
        <v>0</v>
      </c>
      <c r="K8" s="120">
        <v>0</v>
      </c>
    </row>
    <row r="9" spans="1:11" ht="13.5" customHeight="1">
      <c r="A9" s="118" t="s">
        <v>74</v>
      </c>
      <c r="B9" s="119"/>
      <c r="C9" s="118"/>
      <c r="D9" s="121"/>
      <c r="E9" s="118"/>
      <c r="F9" s="120">
        <v>0</v>
      </c>
      <c r="G9" s="120">
        <v>0</v>
      </c>
      <c r="H9" s="118"/>
      <c r="I9" s="118"/>
      <c r="J9" s="120">
        <v>0</v>
      </c>
      <c r="K9" s="120">
        <v>0</v>
      </c>
    </row>
    <row r="10" spans="1:11" ht="13.5" customHeight="1">
      <c r="A10" s="118" t="s">
        <v>74</v>
      </c>
      <c r="B10" s="119"/>
      <c r="C10" s="118"/>
      <c r="D10" s="121"/>
      <c r="E10" s="118"/>
      <c r="F10" s="120">
        <v>0</v>
      </c>
      <c r="G10" s="120">
        <v>0</v>
      </c>
      <c r="H10" s="118"/>
      <c r="I10" s="118"/>
      <c r="J10" s="120">
        <v>0</v>
      </c>
      <c r="K10" s="120">
        <v>0</v>
      </c>
    </row>
    <row r="11" spans="1:11" ht="13.5" customHeight="1">
      <c r="A11" s="118" t="s">
        <v>74</v>
      </c>
      <c r="B11" s="119"/>
      <c r="C11" s="118"/>
      <c r="D11" s="121"/>
      <c r="E11" s="118"/>
      <c r="F11" s="120">
        <v>0</v>
      </c>
      <c r="G11" s="120">
        <v>0</v>
      </c>
      <c r="H11" s="118"/>
      <c r="I11" s="118"/>
      <c r="J11" s="120">
        <v>0</v>
      </c>
      <c r="K11" s="120">
        <v>0</v>
      </c>
    </row>
    <row r="12" spans="1:2" ht="12.75">
      <c r="A12" s="5"/>
      <c r="B12" s="5"/>
    </row>
    <row r="16" ht="12.75">
      <c r="C16" s="6" t="s">
        <v>0</v>
      </c>
    </row>
  </sheetData>
  <sheetProtection/>
  <printOptions/>
  <pageMargins left="0" right="0" top="0.3937007874015748" bottom="0.3937007874015748" header="0.31496062992125984" footer="0.31496062992125984"/>
  <pageSetup fitToHeight="1" fitToWidth="1" orientation="landscape" paperSize="9" r:id="rId2"/>
  <headerFooter alignWithMargins="0">
    <oddHeader xml:space="preserve">&amp;C 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SheetLayoutView="115" zoomScalePageLayoutView="0" workbookViewId="0" topLeftCell="A4">
      <selection activeCell="O17" sqref="O17"/>
    </sheetView>
  </sheetViews>
  <sheetFormatPr defaultColWidth="9.140625" defaultRowHeight="12.75"/>
  <cols>
    <col min="1" max="1" width="5.7109375" style="13" customWidth="1"/>
    <col min="2" max="2" width="3.7109375" style="13" bestFit="1" customWidth="1"/>
    <col min="3" max="3" width="10.00390625" style="13" customWidth="1"/>
    <col min="4" max="4" width="49.28125" style="13" customWidth="1"/>
    <col min="5" max="5" width="4.7109375" style="13" customWidth="1"/>
    <col min="6" max="6" width="7.00390625" style="13" customWidth="1"/>
    <col min="7" max="7" width="7.28125" style="13" customWidth="1"/>
    <col min="8" max="8" width="9.140625" style="13" customWidth="1"/>
    <col min="9" max="9" width="11.57421875" style="13" bestFit="1" customWidth="1"/>
    <col min="10" max="10" width="2.140625" style="13" bestFit="1" customWidth="1"/>
    <col min="11" max="11" width="8.7109375" style="13" customWidth="1"/>
    <col min="12" max="12" width="4.7109375" style="13" customWidth="1"/>
    <col min="13" max="13" width="6.7109375" style="13" customWidth="1"/>
    <col min="14" max="14" width="13.8515625" style="13" customWidth="1"/>
    <col min="15" max="16384" width="9.140625" style="13" customWidth="1"/>
  </cols>
  <sheetData>
    <row r="1" spans="1:14" s="14" customFormat="1" ht="30" customHeight="1">
      <c r="A1" s="503" t="s">
        <v>352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5"/>
    </row>
    <row r="2" spans="1:14" s="14" customFormat="1" ht="12.75" customHeight="1">
      <c r="A2" s="129"/>
      <c r="B2" s="129"/>
      <c r="C2" s="130" t="s">
        <v>0</v>
      </c>
      <c r="D2" s="129"/>
      <c r="E2" s="129"/>
      <c r="F2" s="129"/>
      <c r="G2" s="129"/>
      <c r="H2" s="129"/>
      <c r="I2" s="129"/>
      <c r="J2" s="129"/>
      <c r="K2" s="129"/>
      <c r="L2" s="131"/>
      <c r="M2" s="132"/>
      <c r="N2" s="132"/>
    </row>
    <row r="3" spans="1:14" s="14" customFormat="1" ht="12.75" customHeight="1">
      <c r="A3" s="133"/>
      <c r="B3" s="134" t="s">
        <v>0</v>
      </c>
      <c r="C3" s="133"/>
      <c r="D3" s="135" t="s">
        <v>0</v>
      </c>
      <c r="E3" s="135"/>
      <c r="F3" s="135"/>
      <c r="G3" s="135" t="s">
        <v>0</v>
      </c>
      <c r="H3" s="135" t="s">
        <v>0</v>
      </c>
      <c r="I3" s="132"/>
      <c r="J3" s="136"/>
      <c r="K3" s="135"/>
      <c r="L3" s="506"/>
      <c r="M3" s="507"/>
      <c r="N3" s="507"/>
    </row>
    <row r="4" spans="1:14" s="14" customFormat="1" ht="12.75" customHeight="1">
      <c r="A4" s="133"/>
      <c r="B4" s="134"/>
      <c r="C4" s="133"/>
      <c r="D4" s="135"/>
      <c r="E4" s="135"/>
      <c r="F4" s="135"/>
      <c r="G4" s="135"/>
      <c r="H4" s="135"/>
      <c r="I4" s="132"/>
      <c r="J4" s="136"/>
      <c r="K4" s="136"/>
      <c r="L4" s="506"/>
      <c r="M4" s="507"/>
      <c r="N4" s="507"/>
    </row>
    <row r="5" spans="1:14" s="14" customFormat="1" ht="12.75" customHeight="1">
      <c r="A5" s="133"/>
      <c r="B5" s="134"/>
      <c r="C5" s="133"/>
      <c r="D5" s="135"/>
      <c r="E5" s="135"/>
      <c r="F5" s="135"/>
      <c r="G5" s="135"/>
      <c r="H5" s="135"/>
      <c r="I5" s="132"/>
      <c r="J5" s="136"/>
      <c r="K5" s="136"/>
      <c r="L5" s="137"/>
      <c r="M5" s="138"/>
      <c r="N5" s="139" t="s">
        <v>0</v>
      </c>
    </row>
    <row r="6" spans="1:14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8"/>
      <c r="N6" s="141"/>
    </row>
    <row r="7" spans="1:14" ht="14.25" customHeight="1">
      <c r="A7" s="508" t="s">
        <v>291</v>
      </c>
      <c r="B7" s="142">
        <v>2</v>
      </c>
      <c r="C7" s="511" t="s">
        <v>302</v>
      </c>
      <c r="D7" s="511"/>
      <c r="E7" s="511"/>
      <c r="F7" s="511"/>
      <c r="G7" s="511"/>
      <c r="H7" s="143" t="s">
        <v>210</v>
      </c>
      <c r="I7" s="144">
        <v>490.66</v>
      </c>
      <c r="J7" s="145" t="s">
        <v>97</v>
      </c>
      <c r="K7" s="146" t="s">
        <v>233</v>
      </c>
      <c r="L7" s="147" t="s">
        <v>38</v>
      </c>
      <c r="M7" s="138"/>
      <c r="N7" s="148">
        <v>490.66</v>
      </c>
    </row>
    <row r="8" spans="1:14" ht="21" customHeight="1">
      <c r="A8" s="509"/>
      <c r="B8" s="142">
        <v>3</v>
      </c>
      <c r="C8" s="149" t="s">
        <v>282</v>
      </c>
      <c r="D8" s="150"/>
      <c r="E8" s="150"/>
      <c r="F8" s="151" t="s">
        <v>292</v>
      </c>
      <c r="G8" s="151" t="s">
        <v>293</v>
      </c>
      <c r="H8" s="152"/>
      <c r="I8" s="153"/>
      <c r="J8" s="145"/>
      <c r="K8" s="146"/>
      <c r="L8" s="154"/>
      <c r="M8" s="138"/>
      <c r="N8" s="139"/>
    </row>
    <row r="9" spans="1:14" ht="25.5" customHeight="1">
      <c r="A9" s="509"/>
      <c r="B9" s="155" t="s">
        <v>214</v>
      </c>
      <c r="C9" s="156"/>
      <c r="D9" s="157" t="s">
        <v>345</v>
      </c>
      <c r="E9" s="158">
        <v>2</v>
      </c>
      <c r="F9" s="402">
        <v>0.1</v>
      </c>
      <c r="G9" s="159">
        <f>IF(E9&gt;=3,(5+2.5*(E9-3))/100,(5*(E9-2))/100)</f>
        <v>0</v>
      </c>
      <c r="H9" s="142" t="s">
        <v>210</v>
      </c>
      <c r="I9" s="160">
        <f>G9*I7</f>
        <v>0</v>
      </c>
      <c r="J9" s="145" t="s">
        <v>97</v>
      </c>
      <c r="K9" s="140"/>
      <c r="L9" s="140"/>
      <c r="M9" s="140"/>
      <c r="N9" s="140"/>
    </row>
    <row r="10" spans="1:14" ht="25.5" customHeight="1">
      <c r="A10" s="509"/>
      <c r="B10" s="493" t="s">
        <v>230</v>
      </c>
      <c r="C10" s="524" t="s">
        <v>303</v>
      </c>
      <c r="D10" s="491" t="s">
        <v>365</v>
      </c>
      <c r="E10" s="492"/>
      <c r="F10" s="402">
        <v>0.1</v>
      </c>
      <c r="G10" s="161">
        <v>0</v>
      </c>
      <c r="H10" s="142" t="s">
        <v>210</v>
      </c>
      <c r="I10" s="160">
        <f>G10*I7</f>
        <v>0</v>
      </c>
      <c r="J10" s="145" t="s">
        <v>97</v>
      </c>
      <c r="K10" s="140"/>
      <c r="L10" s="140"/>
      <c r="M10" s="140"/>
      <c r="N10" s="140"/>
    </row>
    <row r="11" spans="1:14" ht="25.5" customHeight="1">
      <c r="A11" s="509"/>
      <c r="B11" s="494"/>
      <c r="C11" s="525"/>
      <c r="D11" s="491" t="s">
        <v>353</v>
      </c>
      <c r="E11" s="492"/>
      <c r="F11" s="402">
        <v>0.08</v>
      </c>
      <c r="G11" s="161">
        <v>0</v>
      </c>
      <c r="H11" s="142" t="s">
        <v>210</v>
      </c>
      <c r="I11" s="160">
        <f>G11*I7</f>
        <v>0</v>
      </c>
      <c r="J11" s="145" t="s">
        <v>97</v>
      </c>
      <c r="K11" s="140"/>
      <c r="L11" s="140"/>
      <c r="M11" s="140"/>
      <c r="N11" s="140"/>
    </row>
    <row r="12" spans="1:14" ht="25.5" customHeight="1">
      <c r="A12" s="509"/>
      <c r="B12" s="494"/>
      <c r="C12" s="525"/>
      <c r="D12" s="491" t="s">
        <v>354</v>
      </c>
      <c r="E12" s="492"/>
      <c r="F12" s="402">
        <v>0.05</v>
      </c>
      <c r="G12" s="161">
        <v>0</v>
      </c>
      <c r="H12" s="142" t="s">
        <v>210</v>
      </c>
      <c r="I12" s="160">
        <f>G12*I7</f>
        <v>0</v>
      </c>
      <c r="J12" s="145" t="s">
        <v>97</v>
      </c>
      <c r="K12" s="140"/>
      <c r="L12" s="140"/>
      <c r="M12" s="140"/>
      <c r="N12" s="140"/>
    </row>
    <row r="13" spans="1:14" ht="25.5" customHeight="1">
      <c r="A13" s="509"/>
      <c r="B13" s="495"/>
      <c r="C13" s="526"/>
      <c r="D13" s="491" t="s">
        <v>355</v>
      </c>
      <c r="E13" s="492"/>
      <c r="F13" s="402">
        <v>0.05</v>
      </c>
      <c r="G13" s="161">
        <v>0</v>
      </c>
      <c r="H13" s="142" t="s">
        <v>210</v>
      </c>
      <c r="I13" s="160">
        <f>G13*I7</f>
        <v>0</v>
      </c>
      <c r="J13" s="145" t="s">
        <v>97</v>
      </c>
      <c r="K13" s="140"/>
      <c r="L13" s="140"/>
      <c r="M13" s="140"/>
      <c r="N13" s="140"/>
    </row>
    <row r="14" spans="1:14" ht="13.5" customHeight="1">
      <c r="A14" s="509"/>
      <c r="B14" s="142">
        <v>4</v>
      </c>
      <c r="C14" s="496" t="s">
        <v>213</v>
      </c>
      <c r="D14" s="496"/>
      <c r="E14" s="496"/>
      <c r="F14" s="496"/>
      <c r="G14" s="496"/>
      <c r="H14" s="142"/>
      <c r="I14" s="160"/>
      <c r="J14" s="145"/>
      <c r="K14" s="140"/>
      <c r="L14" s="140"/>
      <c r="M14" s="140"/>
      <c r="N14" s="140"/>
    </row>
    <row r="15" spans="1:14" ht="24.75" customHeight="1">
      <c r="A15" s="509"/>
      <c r="B15" s="142" t="s">
        <v>216</v>
      </c>
      <c r="C15" s="519"/>
      <c r="D15" s="501" t="s">
        <v>289</v>
      </c>
      <c r="E15" s="502"/>
      <c r="F15" s="402">
        <v>0.07</v>
      </c>
      <c r="G15" s="161">
        <v>0</v>
      </c>
      <c r="H15" s="142" t="s">
        <v>210</v>
      </c>
      <c r="I15" s="160">
        <f>G15*I7</f>
        <v>0</v>
      </c>
      <c r="J15" s="145" t="s">
        <v>97</v>
      </c>
      <c r="K15" s="140"/>
      <c r="L15" s="140"/>
      <c r="M15" s="140"/>
      <c r="N15" s="140"/>
    </row>
    <row r="16" spans="1:14" ht="18" customHeight="1">
      <c r="A16" s="509"/>
      <c r="B16" s="142" t="s">
        <v>217</v>
      </c>
      <c r="C16" s="520"/>
      <c r="D16" s="501" t="s">
        <v>290</v>
      </c>
      <c r="E16" s="502"/>
      <c r="F16" s="402">
        <v>0.05</v>
      </c>
      <c r="G16" s="161">
        <v>0</v>
      </c>
      <c r="H16" s="142" t="s">
        <v>210</v>
      </c>
      <c r="I16" s="160">
        <f>G16*I7</f>
        <v>0</v>
      </c>
      <c r="J16" s="145" t="s">
        <v>97</v>
      </c>
      <c r="K16" s="140"/>
      <c r="L16" s="140"/>
      <c r="M16" s="140"/>
      <c r="N16" s="140"/>
    </row>
    <row r="17" spans="1:14" ht="24.75" customHeight="1">
      <c r="A17" s="509"/>
      <c r="B17" s="142" t="s">
        <v>219</v>
      </c>
      <c r="C17" s="520"/>
      <c r="D17" s="501" t="s">
        <v>288</v>
      </c>
      <c r="E17" s="502"/>
      <c r="F17" s="402">
        <v>0.1</v>
      </c>
      <c r="G17" s="161">
        <v>0</v>
      </c>
      <c r="H17" s="142" t="s">
        <v>210</v>
      </c>
      <c r="I17" s="160">
        <f>G17*I7</f>
        <v>0</v>
      </c>
      <c r="J17" s="145" t="s">
        <v>97</v>
      </c>
      <c r="K17" s="140"/>
      <c r="L17" s="140"/>
      <c r="M17" s="140"/>
      <c r="N17" s="140"/>
    </row>
    <row r="18" spans="1:14" ht="24.75" customHeight="1">
      <c r="A18" s="509"/>
      <c r="B18" s="142" t="s">
        <v>220</v>
      </c>
      <c r="C18" s="521"/>
      <c r="D18" s="501" t="s">
        <v>229</v>
      </c>
      <c r="E18" s="502"/>
      <c r="F18" s="402">
        <v>0.1</v>
      </c>
      <c r="G18" s="161">
        <v>0</v>
      </c>
      <c r="H18" s="142" t="s">
        <v>210</v>
      </c>
      <c r="I18" s="160">
        <f>G18*I7</f>
        <v>0</v>
      </c>
      <c r="J18" s="145" t="s">
        <v>97</v>
      </c>
      <c r="K18" s="140"/>
      <c r="L18" s="140"/>
      <c r="M18" s="140"/>
      <c r="N18" s="140"/>
    </row>
    <row r="19" spans="1:14" ht="27" customHeight="1">
      <c r="A19" s="509"/>
      <c r="B19" s="527" t="s">
        <v>222</v>
      </c>
      <c r="C19" s="528" t="s">
        <v>215</v>
      </c>
      <c r="D19" s="491" t="s">
        <v>304</v>
      </c>
      <c r="E19" s="492"/>
      <c r="F19" s="402">
        <v>0.05</v>
      </c>
      <c r="G19" s="161">
        <v>0</v>
      </c>
      <c r="H19" s="142" t="s">
        <v>210</v>
      </c>
      <c r="I19" s="160">
        <f>G19*I7</f>
        <v>0</v>
      </c>
      <c r="J19" s="145" t="s">
        <v>97</v>
      </c>
      <c r="K19" s="140"/>
      <c r="L19" s="140"/>
      <c r="M19" s="140"/>
      <c r="N19" s="140"/>
    </row>
    <row r="20" spans="1:14" ht="24.75" customHeight="1">
      <c r="A20" s="509"/>
      <c r="B20" s="527"/>
      <c r="C20" s="528"/>
      <c r="D20" s="491" t="s">
        <v>305</v>
      </c>
      <c r="E20" s="492"/>
      <c r="F20" s="402">
        <v>0.1</v>
      </c>
      <c r="G20" s="161">
        <v>0</v>
      </c>
      <c r="H20" s="142" t="s">
        <v>210</v>
      </c>
      <c r="I20" s="160">
        <f>G20*$I$7</f>
        <v>0</v>
      </c>
      <c r="J20" s="145" t="s">
        <v>97</v>
      </c>
      <c r="K20" s="140"/>
      <c r="L20" s="140"/>
      <c r="M20" s="140"/>
      <c r="N20" s="140"/>
    </row>
    <row r="21" spans="1:14" ht="24.75" customHeight="1">
      <c r="A21" s="509"/>
      <c r="B21" s="527"/>
      <c r="C21" s="528"/>
      <c r="D21" s="491" t="s">
        <v>341</v>
      </c>
      <c r="E21" s="492"/>
      <c r="F21" s="403" t="s">
        <v>306</v>
      </c>
      <c r="G21" s="161">
        <v>0</v>
      </c>
      <c r="H21" s="142" t="s">
        <v>210</v>
      </c>
      <c r="I21" s="160">
        <f>G21*$I$7</f>
        <v>0</v>
      </c>
      <c r="J21" s="145" t="s">
        <v>97</v>
      </c>
      <c r="K21" s="140"/>
      <c r="L21" s="140"/>
      <c r="M21" s="140"/>
      <c r="N21" s="140"/>
    </row>
    <row r="22" spans="1:14" ht="18" customHeight="1">
      <c r="A22" s="509"/>
      <c r="B22" s="142" t="s">
        <v>223</v>
      </c>
      <c r="C22" s="152"/>
      <c r="D22" s="149" t="s">
        <v>366</v>
      </c>
      <c r="E22" s="162"/>
      <c r="F22" s="402">
        <v>0.08</v>
      </c>
      <c r="G22" s="161">
        <v>0</v>
      </c>
      <c r="H22" s="142" t="s">
        <v>210</v>
      </c>
      <c r="I22" s="160">
        <f>I7*G22</f>
        <v>0</v>
      </c>
      <c r="J22" s="145" t="s">
        <v>98</v>
      </c>
      <c r="K22" s="140"/>
      <c r="L22" s="140"/>
      <c r="M22" s="140"/>
      <c r="N22" s="140"/>
    </row>
    <row r="23" spans="1:14" ht="13.5" customHeight="1">
      <c r="A23" s="510"/>
      <c r="B23" s="490" t="s">
        <v>337</v>
      </c>
      <c r="C23" s="490"/>
      <c r="D23" s="490"/>
      <c r="E23" s="490"/>
      <c r="F23" s="490"/>
      <c r="G23" s="490"/>
      <c r="H23" s="142" t="s">
        <v>210</v>
      </c>
      <c r="I23" s="163">
        <f>SUM(I7:I22)</f>
        <v>490.66</v>
      </c>
      <c r="J23" s="140"/>
      <c r="K23" s="146" t="s">
        <v>234</v>
      </c>
      <c r="L23" s="147" t="s">
        <v>38</v>
      </c>
      <c r="M23" s="138"/>
      <c r="N23" s="148">
        <v>834.12</v>
      </c>
    </row>
    <row r="24" spans="1:14" ht="12.75">
      <c r="A24" s="140"/>
      <c r="B24" s="145"/>
      <c r="C24" s="140"/>
      <c r="D24" s="140"/>
      <c r="E24" s="140"/>
      <c r="F24" s="140"/>
      <c r="G24" s="164"/>
      <c r="H24" s="145"/>
      <c r="I24" s="165"/>
      <c r="J24" s="140"/>
      <c r="K24" s="140"/>
      <c r="L24" s="140"/>
      <c r="M24" s="138"/>
      <c r="N24" s="166"/>
    </row>
    <row r="25" spans="1:14" ht="12.75">
      <c r="A25" s="512" t="s">
        <v>99</v>
      </c>
      <c r="B25" s="142">
        <v>5</v>
      </c>
      <c r="C25" s="513" t="s">
        <v>99</v>
      </c>
      <c r="D25" s="514"/>
      <c r="E25" s="514"/>
      <c r="F25" s="514"/>
      <c r="G25" s="514"/>
      <c r="H25" s="515"/>
      <c r="I25" s="516"/>
      <c r="J25" s="140"/>
      <c r="K25" s="140"/>
      <c r="L25" s="140"/>
      <c r="M25" s="138"/>
      <c r="N25" s="139"/>
    </row>
    <row r="26" spans="1:14" ht="15.75" customHeight="1">
      <c r="A26" s="512"/>
      <c r="B26" s="142" t="s">
        <v>294</v>
      </c>
      <c r="C26" s="517"/>
      <c r="D26" s="518" t="s">
        <v>225</v>
      </c>
      <c r="E26" s="516"/>
      <c r="F26" s="402">
        <v>0.14</v>
      </c>
      <c r="G26" s="161">
        <v>0</v>
      </c>
      <c r="H26" s="142" t="s">
        <v>210</v>
      </c>
      <c r="I26" s="160">
        <f>G26*$I$23</f>
        <v>0</v>
      </c>
      <c r="J26" s="145" t="s">
        <v>97</v>
      </c>
      <c r="K26" s="140"/>
      <c r="L26" s="140"/>
      <c r="M26" s="140"/>
      <c r="N26" s="140"/>
    </row>
    <row r="27" spans="1:14" ht="15.75" customHeight="1">
      <c r="A27" s="512"/>
      <c r="B27" s="142" t="s">
        <v>295</v>
      </c>
      <c r="C27" s="517"/>
      <c r="D27" s="522" t="s">
        <v>235</v>
      </c>
      <c r="E27" s="523"/>
      <c r="F27" s="402">
        <v>0.04</v>
      </c>
      <c r="G27" s="161">
        <v>0</v>
      </c>
      <c r="H27" s="142" t="s">
        <v>210</v>
      </c>
      <c r="I27" s="160">
        <f aca="true" t="shared" si="0" ref="I27:I32">G27*$I$23</f>
        <v>0</v>
      </c>
      <c r="J27" s="145" t="s">
        <v>97</v>
      </c>
      <c r="K27" s="140"/>
      <c r="L27" s="140"/>
      <c r="M27" s="140"/>
      <c r="N27" s="140"/>
    </row>
    <row r="28" spans="1:14" ht="15.75" customHeight="1">
      <c r="A28" s="512"/>
      <c r="B28" s="142" t="s">
        <v>296</v>
      </c>
      <c r="C28" s="517"/>
      <c r="D28" s="499" t="s">
        <v>284</v>
      </c>
      <c r="E28" s="500"/>
      <c r="F28" s="402">
        <v>0.1</v>
      </c>
      <c r="G28" s="161">
        <v>0</v>
      </c>
      <c r="H28" s="142" t="s">
        <v>210</v>
      </c>
      <c r="I28" s="160">
        <f t="shared" si="0"/>
        <v>0</v>
      </c>
      <c r="J28" s="145" t="s">
        <v>97</v>
      </c>
      <c r="K28" s="140"/>
      <c r="L28" s="140"/>
      <c r="M28" s="140"/>
      <c r="N28" s="140"/>
    </row>
    <row r="29" spans="1:14" ht="18" customHeight="1">
      <c r="A29" s="512"/>
      <c r="B29" s="142" t="s">
        <v>297</v>
      </c>
      <c r="C29" s="517"/>
      <c r="D29" s="497" t="s">
        <v>307</v>
      </c>
      <c r="E29" s="498"/>
      <c r="F29" s="402">
        <v>0.05</v>
      </c>
      <c r="G29" s="161">
        <v>0</v>
      </c>
      <c r="H29" s="142" t="s">
        <v>210</v>
      </c>
      <c r="I29" s="160">
        <f t="shared" si="0"/>
        <v>0</v>
      </c>
      <c r="J29" s="145" t="s">
        <v>97</v>
      </c>
      <c r="K29" s="140"/>
      <c r="L29" s="140"/>
      <c r="M29" s="140"/>
      <c r="N29" s="140"/>
    </row>
    <row r="30" spans="1:14" ht="15.75" customHeight="1">
      <c r="A30" s="512"/>
      <c r="B30" s="142" t="s">
        <v>298</v>
      </c>
      <c r="C30" s="517"/>
      <c r="D30" s="499" t="s">
        <v>221</v>
      </c>
      <c r="E30" s="500"/>
      <c r="F30" s="402">
        <v>0.05</v>
      </c>
      <c r="G30" s="161">
        <v>0</v>
      </c>
      <c r="H30" s="142" t="s">
        <v>210</v>
      </c>
      <c r="I30" s="160">
        <f t="shared" si="0"/>
        <v>0</v>
      </c>
      <c r="J30" s="145" t="s">
        <v>97</v>
      </c>
      <c r="K30" s="140"/>
      <c r="L30" s="140"/>
      <c r="M30" s="140"/>
      <c r="N30" s="140"/>
    </row>
    <row r="31" spans="1:14" ht="24.75" customHeight="1">
      <c r="A31" s="512"/>
      <c r="B31" s="142" t="s">
        <v>299</v>
      </c>
      <c r="C31" s="517"/>
      <c r="D31" s="501" t="s">
        <v>300</v>
      </c>
      <c r="E31" s="502"/>
      <c r="F31" s="402">
        <v>0.03</v>
      </c>
      <c r="G31" s="161">
        <v>0</v>
      </c>
      <c r="H31" s="142" t="s">
        <v>210</v>
      </c>
      <c r="I31" s="160">
        <f t="shared" si="0"/>
        <v>0</v>
      </c>
      <c r="J31" s="145" t="s">
        <v>97</v>
      </c>
      <c r="K31" s="140"/>
      <c r="L31" s="140"/>
      <c r="M31" s="140"/>
      <c r="N31" s="140"/>
    </row>
    <row r="32" spans="1:14" ht="15.75" customHeight="1">
      <c r="A32" s="512"/>
      <c r="B32" s="142" t="s">
        <v>301</v>
      </c>
      <c r="C32" s="517"/>
      <c r="D32" s="501" t="s">
        <v>224</v>
      </c>
      <c r="E32" s="502"/>
      <c r="F32" s="402">
        <v>0.02</v>
      </c>
      <c r="G32" s="161">
        <v>0</v>
      </c>
      <c r="H32" s="142" t="s">
        <v>210</v>
      </c>
      <c r="I32" s="160">
        <f t="shared" si="0"/>
        <v>0</v>
      </c>
      <c r="J32" s="145" t="s">
        <v>98</v>
      </c>
      <c r="K32" s="140"/>
      <c r="L32" s="140"/>
      <c r="M32" s="140"/>
      <c r="N32" s="140"/>
    </row>
    <row r="33" spans="1:14" ht="13.5" customHeight="1">
      <c r="A33" s="140"/>
      <c r="B33" s="490" t="s">
        <v>338</v>
      </c>
      <c r="C33" s="490"/>
      <c r="D33" s="490"/>
      <c r="E33" s="490"/>
      <c r="F33" s="490"/>
      <c r="G33" s="490"/>
      <c r="H33" s="143" t="s">
        <v>210</v>
      </c>
      <c r="I33" s="167">
        <f>SUM(I23:I32)</f>
        <v>490.66</v>
      </c>
      <c r="J33" s="140"/>
      <c r="K33" s="146" t="s">
        <v>237</v>
      </c>
      <c r="L33" s="147" t="s">
        <v>38</v>
      </c>
      <c r="M33" s="138"/>
      <c r="N33" s="148">
        <v>1192.79</v>
      </c>
    </row>
    <row r="34" spans="13:14" ht="12.75">
      <c r="M34" s="15"/>
      <c r="N34" s="17"/>
    </row>
    <row r="35" spans="13:14" ht="12.75">
      <c r="M35" s="15"/>
      <c r="N35" s="16"/>
    </row>
  </sheetData>
  <sheetProtection password="D876" sheet="1"/>
  <mergeCells count="34">
    <mergeCell ref="B19:B21"/>
    <mergeCell ref="C19:C21"/>
    <mergeCell ref="D20:E20"/>
    <mergeCell ref="D21:E21"/>
    <mergeCell ref="D16:E16"/>
    <mergeCell ref="D17:E17"/>
    <mergeCell ref="D18:E18"/>
    <mergeCell ref="D28:E28"/>
    <mergeCell ref="D10:E10"/>
    <mergeCell ref="C15:C18"/>
    <mergeCell ref="D15:E15"/>
    <mergeCell ref="D31:E31"/>
    <mergeCell ref="D27:E27"/>
    <mergeCell ref="C10:C13"/>
    <mergeCell ref="D32:E32"/>
    <mergeCell ref="A1:N1"/>
    <mergeCell ref="L3:N3"/>
    <mergeCell ref="L4:N4"/>
    <mergeCell ref="A7:A23"/>
    <mergeCell ref="C7:G7"/>
    <mergeCell ref="A25:A32"/>
    <mergeCell ref="C25:I25"/>
    <mergeCell ref="C26:C32"/>
    <mergeCell ref="D26:E26"/>
    <mergeCell ref="B33:G33"/>
    <mergeCell ref="D13:E13"/>
    <mergeCell ref="D12:E12"/>
    <mergeCell ref="D11:E11"/>
    <mergeCell ref="B10:B13"/>
    <mergeCell ref="B23:G23"/>
    <mergeCell ref="C14:G14"/>
    <mergeCell ref="D19:E19"/>
    <mergeCell ref="D29:E29"/>
    <mergeCell ref="D30:E30"/>
  </mergeCells>
  <printOptions/>
  <pageMargins left="0.75" right="0.75" top="1" bottom="1" header="0.5" footer="0.5"/>
  <pageSetup fitToHeight="1" fitToWidth="1" horizontalDpi="600" verticalDpi="600" orientation="landscape" paperSize="9" scale="70" r:id="rId3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115" zoomScaleSheetLayoutView="115" zoomScalePageLayoutView="0" workbookViewId="0" topLeftCell="A7">
      <selection activeCell="Q12" sqref="Q12"/>
    </sheetView>
  </sheetViews>
  <sheetFormatPr defaultColWidth="9.140625" defaultRowHeight="12.75"/>
  <cols>
    <col min="1" max="1" width="5.7109375" style="13" customWidth="1"/>
    <col min="2" max="2" width="3.7109375" style="13" bestFit="1" customWidth="1"/>
    <col min="3" max="3" width="10.00390625" style="13" customWidth="1"/>
    <col min="4" max="4" width="49.28125" style="13" customWidth="1"/>
    <col min="5" max="5" width="4.7109375" style="13" customWidth="1"/>
    <col min="6" max="6" width="7.00390625" style="13" customWidth="1"/>
    <col min="7" max="7" width="7.28125" style="13" customWidth="1"/>
    <col min="8" max="8" width="9.140625" style="13" customWidth="1"/>
    <col min="9" max="9" width="11.57421875" style="13" bestFit="1" customWidth="1"/>
    <col min="10" max="10" width="2.140625" style="13" bestFit="1" customWidth="1"/>
    <col min="11" max="11" width="8.7109375" style="13" customWidth="1"/>
    <col min="12" max="12" width="4.7109375" style="13" customWidth="1"/>
    <col min="13" max="13" width="6.7109375" style="13" customWidth="1"/>
    <col min="14" max="14" width="13.8515625" style="26" customWidth="1"/>
    <col min="15" max="16384" width="9.140625" style="13" customWidth="1"/>
  </cols>
  <sheetData>
    <row r="1" spans="1:14" s="14" customFormat="1" ht="30" customHeight="1">
      <c r="A1" s="503" t="s">
        <v>308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5"/>
    </row>
    <row r="2" spans="1:14" s="14" customFormat="1" ht="12.75" customHeight="1">
      <c r="A2" s="129"/>
      <c r="B2" s="129"/>
      <c r="C2" s="130" t="s">
        <v>0</v>
      </c>
      <c r="D2" s="129"/>
      <c r="E2" s="129"/>
      <c r="F2" s="129"/>
      <c r="G2" s="129"/>
      <c r="H2" s="129"/>
      <c r="I2" s="129"/>
      <c r="J2" s="129"/>
      <c r="K2" s="129"/>
      <c r="L2" s="131"/>
      <c r="M2" s="132"/>
      <c r="N2" s="168"/>
    </row>
    <row r="3" spans="1:14" s="14" customFormat="1" ht="12.75" customHeight="1">
      <c r="A3" s="133"/>
      <c r="B3" s="134" t="s">
        <v>0</v>
      </c>
      <c r="C3" s="133"/>
      <c r="D3" s="135" t="s">
        <v>0</v>
      </c>
      <c r="E3" s="135"/>
      <c r="F3" s="135"/>
      <c r="G3" s="135" t="s">
        <v>0</v>
      </c>
      <c r="H3" s="135" t="s">
        <v>0</v>
      </c>
      <c r="I3" s="132"/>
      <c r="J3" s="136"/>
      <c r="K3" s="135"/>
      <c r="L3" s="506"/>
      <c r="M3" s="507"/>
      <c r="N3" s="507"/>
    </row>
    <row r="4" spans="1:14" s="14" customFormat="1" ht="12.75" customHeight="1">
      <c r="A4" s="133"/>
      <c r="B4" s="134"/>
      <c r="C4" s="133"/>
      <c r="D4" s="135"/>
      <c r="E4" s="135"/>
      <c r="F4" s="135"/>
      <c r="G4" s="135"/>
      <c r="H4" s="135"/>
      <c r="I4" s="132"/>
      <c r="J4" s="136"/>
      <c r="K4" s="136"/>
      <c r="L4" s="506"/>
      <c r="M4" s="507"/>
      <c r="N4" s="507"/>
    </row>
    <row r="5" spans="1:14" s="14" customFormat="1" ht="12.75" customHeight="1">
      <c r="A5" s="133"/>
      <c r="B5" s="134"/>
      <c r="C5" s="133"/>
      <c r="D5" s="135"/>
      <c r="E5" s="135"/>
      <c r="F5" s="135"/>
      <c r="G5" s="135"/>
      <c r="H5" s="135"/>
      <c r="I5" s="132"/>
      <c r="J5" s="136"/>
      <c r="K5" s="136"/>
      <c r="L5" s="137"/>
      <c r="M5" s="138"/>
      <c r="N5" s="169" t="s">
        <v>0</v>
      </c>
    </row>
    <row r="6" spans="1:14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8"/>
      <c r="N6" s="170"/>
    </row>
    <row r="7" spans="1:14" ht="14.25" customHeight="1">
      <c r="A7" s="508" t="s">
        <v>291</v>
      </c>
      <c r="B7" s="142">
        <v>2</v>
      </c>
      <c r="C7" s="511" t="s">
        <v>309</v>
      </c>
      <c r="D7" s="511"/>
      <c r="E7" s="511"/>
      <c r="F7" s="511"/>
      <c r="G7" s="511"/>
      <c r="H7" s="143" t="s">
        <v>210</v>
      </c>
      <c r="I7" s="144">
        <v>286.66</v>
      </c>
      <c r="J7" s="145" t="s">
        <v>97</v>
      </c>
      <c r="K7" s="146" t="s">
        <v>260</v>
      </c>
      <c r="L7" s="147" t="s">
        <v>38</v>
      </c>
      <c r="M7" s="138"/>
      <c r="N7" s="148">
        <v>286.66</v>
      </c>
    </row>
    <row r="8" spans="1:14" ht="21" customHeight="1">
      <c r="A8" s="509"/>
      <c r="B8" s="142">
        <v>3</v>
      </c>
      <c r="C8" s="149" t="s">
        <v>282</v>
      </c>
      <c r="D8" s="150"/>
      <c r="E8" s="150"/>
      <c r="F8" s="151" t="s">
        <v>292</v>
      </c>
      <c r="G8" s="151" t="s">
        <v>293</v>
      </c>
      <c r="H8" s="152"/>
      <c r="I8" s="153"/>
      <c r="J8" s="145"/>
      <c r="K8" s="146"/>
      <c r="L8" s="154"/>
      <c r="M8" s="138"/>
      <c r="N8" s="169"/>
    </row>
    <row r="9" spans="1:14" ht="25.5" customHeight="1">
      <c r="A9" s="509"/>
      <c r="B9" s="171" t="s">
        <v>214</v>
      </c>
      <c r="C9" s="172"/>
      <c r="D9" s="173" t="s">
        <v>342</v>
      </c>
      <c r="E9" s="158">
        <v>2</v>
      </c>
      <c r="F9" s="402">
        <v>0.1</v>
      </c>
      <c r="G9" s="159">
        <f>IF(E9&gt;=3,(5+2.5*(E9-3))/100,(5*(E9-2))/100)</f>
        <v>0</v>
      </c>
      <c r="H9" s="174" t="s">
        <v>210</v>
      </c>
      <c r="I9" s="175">
        <f>G9*I7</f>
        <v>0</v>
      </c>
      <c r="J9" s="145" t="s">
        <v>97</v>
      </c>
      <c r="K9" s="140"/>
      <c r="L9" s="140"/>
      <c r="M9" s="140"/>
      <c r="N9" s="176"/>
    </row>
    <row r="10" spans="1:14" ht="25.5" customHeight="1">
      <c r="A10" s="509"/>
      <c r="B10" s="493" t="s">
        <v>230</v>
      </c>
      <c r="C10" s="524"/>
      <c r="D10" s="491" t="s">
        <v>356</v>
      </c>
      <c r="E10" s="492"/>
      <c r="F10" s="402">
        <v>0.1</v>
      </c>
      <c r="G10" s="161">
        <v>0</v>
      </c>
      <c r="H10" s="142" t="s">
        <v>210</v>
      </c>
      <c r="I10" s="160">
        <f>G10*I7</f>
        <v>0</v>
      </c>
      <c r="J10" s="145" t="s">
        <v>97</v>
      </c>
      <c r="K10" s="140"/>
      <c r="L10" s="140"/>
      <c r="M10" s="140"/>
      <c r="N10" s="176"/>
    </row>
    <row r="11" spans="1:14" ht="25.5" customHeight="1">
      <c r="A11" s="509"/>
      <c r="B11" s="494"/>
      <c r="C11" s="525"/>
      <c r="D11" s="491" t="s">
        <v>353</v>
      </c>
      <c r="E11" s="492"/>
      <c r="F11" s="402">
        <v>0.08</v>
      </c>
      <c r="G11" s="161">
        <v>0</v>
      </c>
      <c r="H11" s="142" t="s">
        <v>210</v>
      </c>
      <c r="I11" s="160">
        <f>G11*I7</f>
        <v>0</v>
      </c>
      <c r="J11" s="145" t="s">
        <v>97</v>
      </c>
      <c r="K11" s="140"/>
      <c r="L11" s="140"/>
      <c r="M11" s="140"/>
      <c r="N11" s="176"/>
    </row>
    <row r="12" spans="1:14" ht="25.5" customHeight="1">
      <c r="A12" s="509"/>
      <c r="B12" s="494"/>
      <c r="C12" s="525"/>
      <c r="D12" s="491" t="s">
        <v>354</v>
      </c>
      <c r="E12" s="492"/>
      <c r="F12" s="402">
        <v>0.05</v>
      </c>
      <c r="G12" s="161">
        <v>0</v>
      </c>
      <c r="H12" s="142" t="s">
        <v>210</v>
      </c>
      <c r="I12" s="160">
        <f>G12*I7</f>
        <v>0</v>
      </c>
      <c r="J12" s="145" t="s">
        <v>97</v>
      </c>
      <c r="K12" s="140"/>
      <c r="L12" s="140"/>
      <c r="M12" s="140"/>
      <c r="N12" s="176"/>
    </row>
    <row r="13" spans="1:14" ht="25.5" customHeight="1">
      <c r="A13" s="509"/>
      <c r="B13" s="495"/>
      <c r="C13" s="526"/>
      <c r="D13" s="491" t="s">
        <v>355</v>
      </c>
      <c r="E13" s="492"/>
      <c r="F13" s="402">
        <v>0.05</v>
      </c>
      <c r="G13" s="161">
        <v>0</v>
      </c>
      <c r="H13" s="142" t="s">
        <v>210</v>
      </c>
      <c r="I13" s="160">
        <f>G13*I7</f>
        <v>0</v>
      </c>
      <c r="J13" s="145" t="s">
        <v>97</v>
      </c>
      <c r="K13" s="140"/>
      <c r="L13" s="140"/>
      <c r="M13" s="140"/>
      <c r="N13" s="176"/>
    </row>
    <row r="14" spans="1:14" ht="13.5" customHeight="1">
      <c r="A14" s="509"/>
      <c r="B14" s="142">
        <v>4</v>
      </c>
      <c r="C14" s="496" t="s">
        <v>213</v>
      </c>
      <c r="D14" s="496"/>
      <c r="E14" s="496"/>
      <c r="F14" s="496"/>
      <c r="G14" s="496"/>
      <c r="H14" s="142"/>
      <c r="I14" s="160"/>
      <c r="J14" s="145"/>
      <c r="K14" s="140"/>
      <c r="L14" s="140"/>
      <c r="M14" s="140"/>
      <c r="N14" s="176"/>
    </row>
    <row r="15" spans="1:14" ht="24.75" customHeight="1">
      <c r="A15" s="509"/>
      <c r="B15" s="142" t="s">
        <v>216</v>
      </c>
      <c r="C15" s="519"/>
      <c r="D15" s="501" t="s">
        <v>289</v>
      </c>
      <c r="E15" s="502"/>
      <c r="F15" s="402">
        <v>0.07</v>
      </c>
      <c r="G15" s="161">
        <v>0</v>
      </c>
      <c r="H15" s="142" t="s">
        <v>210</v>
      </c>
      <c r="I15" s="160">
        <f>G15*I7</f>
        <v>0</v>
      </c>
      <c r="J15" s="145" t="s">
        <v>97</v>
      </c>
      <c r="K15" s="140"/>
      <c r="L15" s="140"/>
      <c r="M15" s="140"/>
      <c r="N15" s="176"/>
    </row>
    <row r="16" spans="1:14" ht="24.75" customHeight="1">
      <c r="A16" s="509"/>
      <c r="B16" s="142" t="s">
        <v>217</v>
      </c>
      <c r="C16" s="520"/>
      <c r="D16" s="501" t="s">
        <v>288</v>
      </c>
      <c r="E16" s="502"/>
      <c r="F16" s="402">
        <v>0.1</v>
      </c>
      <c r="G16" s="161">
        <v>0</v>
      </c>
      <c r="H16" s="142" t="s">
        <v>210</v>
      </c>
      <c r="I16" s="160">
        <f>G16*I7</f>
        <v>0</v>
      </c>
      <c r="J16" s="145" t="s">
        <v>97</v>
      </c>
      <c r="K16" s="140"/>
      <c r="L16" s="140"/>
      <c r="M16" s="140"/>
      <c r="N16" s="176"/>
    </row>
    <row r="17" spans="1:14" ht="24.75" customHeight="1">
      <c r="A17" s="509"/>
      <c r="B17" s="142" t="s">
        <v>219</v>
      </c>
      <c r="C17" s="520"/>
      <c r="D17" s="501" t="s">
        <v>229</v>
      </c>
      <c r="E17" s="502"/>
      <c r="F17" s="402">
        <v>0.1</v>
      </c>
      <c r="G17" s="161">
        <v>0</v>
      </c>
      <c r="H17" s="142" t="s">
        <v>210</v>
      </c>
      <c r="I17" s="160">
        <f>G17*I7</f>
        <v>0</v>
      </c>
      <c r="J17" s="145" t="s">
        <v>97</v>
      </c>
      <c r="K17" s="140"/>
      <c r="L17" s="140"/>
      <c r="M17" s="140"/>
      <c r="N17" s="176"/>
    </row>
    <row r="18" spans="1:14" ht="18" customHeight="1">
      <c r="A18" s="509"/>
      <c r="B18" s="177" t="s">
        <v>220</v>
      </c>
      <c r="C18" s="520"/>
      <c r="D18" s="499" t="s">
        <v>283</v>
      </c>
      <c r="E18" s="500"/>
      <c r="F18" s="402">
        <v>0.08</v>
      </c>
      <c r="G18" s="161">
        <v>0</v>
      </c>
      <c r="H18" s="142" t="s">
        <v>210</v>
      </c>
      <c r="I18" s="160">
        <f>G18*I7</f>
        <v>0</v>
      </c>
      <c r="J18" s="145" t="s">
        <v>97</v>
      </c>
      <c r="K18" s="140"/>
      <c r="L18" s="140"/>
      <c r="M18" s="140"/>
      <c r="N18" s="176"/>
    </row>
    <row r="19" spans="1:14" ht="18" customHeight="1">
      <c r="A19" s="509"/>
      <c r="B19" s="142" t="s">
        <v>222</v>
      </c>
      <c r="C19" s="521"/>
      <c r="D19" s="499" t="s">
        <v>310</v>
      </c>
      <c r="E19" s="500"/>
      <c r="F19" s="402">
        <v>0.1</v>
      </c>
      <c r="G19" s="161">
        <v>0</v>
      </c>
      <c r="H19" s="142" t="s">
        <v>210</v>
      </c>
      <c r="I19" s="160">
        <f>I7*G19</f>
        <v>0</v>
      </c>
      <c r="J19" s="145" t="s">
        <v>98</v>
      </c>
      <c r="K19" s="140"/>
      <c r="L19" s="140"/>
      <c r="M19" s="140"/>
      <c r="N19" s="176"/>
    </row>
    <row r="20" spans="1:14" ht="13.5" customHeight="1">
      <c r="A20" s="510"/>
      <c r="B20" s="490" t="s">
        <v>339</v>
      </c>
      <c r="C20" s="490"/>
      <c r="D20" s="490"/>
      <c r="E20" s="490"/>
      <c r="F20" s="490"/>
      <c r="G20" s="490"/>
      <c r="H20" s="142" t="s">
        <v>210</v>
      </c>
      <c r="I20" s="178">
        <f>SUM(I7:I19)</f>
        <v>286.66</v>
      </c>
      <c r="J20" s="140"/>
      <c r="K20" s="146" t="s">
        <v>261</v>
      </c>
      <c r="L20" s="147" t="s">
        <v>38</v>
      </c>
      <c r="M20" s="138"/>
      <c r="N20" s="148">
        <v>472.99</v>
      </c>
    </row>
    <row r="21" spans="1:14" ht="12.75">
      <c r="A21" s="140"/>
      <c r="B21" s="145"/>
      <c r="C21" s="140"/>
      <c r="D21" s="140"/>
      <c r="E21" s="140"/>
      <c r="F21" s="140"/>
      <c r="G21" s="164"/>
      <c r="H21" s="145"/>
      <c r="I21" s="165"/>
      <c r="J21" s="140"/>
      <c r="K21" s="140"/>
      <c r="L21" s="140"/>
      <c r="M21" s="138"/>
      <c r="N21" s="179"/>
    </row>
    <row r="22" spans="1:14" ht="18" customHeight="1">
      <c r="A22" s="512" t="s">
        <v>99</v>
      </c>
      <c r="B22" s="142">
        <v>5</v>
      </c>
      <c r="C22" s="513" t="s">
        <v>99</v>
      </c>
      <c r="D22" s="514"/>
      <c r="E22" s="514"/>
      <c r="F22" s="514"/>
      <c r="G22" s="514"/>
      <c r="H22" s="515"/>
      <c r="I22" s="516"/>
      <c r="J22" s="140"/>
      <c r="K22" s="140"/>
      <c r="L22" s="140"/>
      <c r="M22" s="138"/>
      <c r="N22" s="169"/>
    </row>
    <row r="23" spans="1:14" ht="18" customHeight="1">
      <c r="A23" s="512"/>
      <c r="B23" s="142" t="s">
        <v>294</v>
      </c>
      <c r="C23" s="517"/>
      <c r="D23" s="518" t="s">
        <v>225</v>
      </c>
      <c r="E23" s="516"/>
      <c r="F23" s="402">
        <v>0.14</v>
      </c>
      <c r="G23" s="161">
        <v>0</v>
      </c>
      <c r="H23" s="142" t="s">
        <v>210</v>
      </c>
      <c r="I23" s="160">
        <f>G23*$I$20</f>
        <v>0</v>
      </c>
      <c r="J23" s="145" t="s">
        <v>97</v>
      </c>
      <c r="K23" s="140"/>
      <c r="L23" s="140"/>
      <c r="M23" s="140"/>
      <c r="N23" s="176"/>
    </row>
    <row r="24" spans="1:14" ht="18" customHeight="1">
      <c r="A24" s="512"/>
      <c r="B24" s="142" t="s">
        <v>295</v>
      </c>
      <c r="C24" s="517"/>
      <c r="D24" s="499" t="s">
        <v>284</v>
      </c>
      <c r="E24" s="500"/>
      <c r="F24" s="402">
        <v>0.1</v>
      </c>
      <c r="G24" s="161">
        <v>0</v>
      </c>
      <c r="H24" s="142" t="s">
        <v>210</v>
      </c>
      <c r="I24" s="160">
        <f>G24*$I$20</f>
        <v>0</v>
      </c>
      <c r="J24" s="145" t="s">
        <v>97</v>
      </c>
      <c r="K24" s="140"/>
      <c r="L24" s="140"/>
      <c r="M24" s="140"/>
      <c r="N24" s="176"/>
    </row>
    <row r="25" spans="1:14" ht="18" customHeight="1">
      <c r="A25" s="512"/>
      <c r="B25" s="142" t="s">
        <v>296</v>
      </c>
      <c r="C25" s="517"/>
      <c r="D25" s="499" t="s">
        <v>221</v>
      </c>
      <c r="E25" s="500"/>
      <c r="F25" s="402">
        <v>0.05</v>
      </c>
      <c r="G25" s="161">
        <v>0</v>
      </c>
      <c r="H25" s="142" t="s">
        <v>210</v>
      </c>
      <c r="I25" s="160">
        <f>G25*$I$20</f>
        <v>0</v>
      </c>
      <c r="J25" s="145" t="s">
        <v>97</v>
      </c>
      <c r="K25" s="140"/>
      <c r="L25" s="140"/>
      <c r="M25" s="140"/>
      <c r="N25" s="176"/>
    </row>
    <row r="26" spans="1:14" ht="18" customHeight="1">
      <c r="A26" s="512"/>
      <c r="B26" s="142" t="s">
        <v>297</v>
      </c>
      <c r="C26" s="517"/>
      <c r="D26" s="501" t="s">
        <v>224</v>
      </c>
      <c r="E26" s="502"/>
      <c r="F26" s="402">
        <v>0.02</v>
      </c>
      <c r="G26" s="161">
        <v>0</v>
      </c>
      <c r="H26" s="142" t="s">
        <v>210</v>
      </c>
      <c r="I26" s="160">
        <f>G26*$I$20</f>
        <v>0</v>
      </c>
      <c r="J26" s="145" t="s">
        <v>98</v>
      </c>
      <c r="K26" s="140"/>
      <c r="L26" s="140"/>
      <c r="M26" s="140"/>
      <c r="N26" s="176"/>
    </row>
    <row r="27" spans="1:14" ht="13.5" customHeight="1">
      <c r="A27" s="140"/>
      <c r="B27" s="490" t="s">
        <v>340</v>
      </c>
      <c r="C27" s="490"/>
      <c r="D27" s="490"/>
      <c r="E27" s="490"/>
      <c r="F27" s="490"/>
      <c r="G27" s="490"/>
      <c r="H27" s="143" t="s">
        <v>210</v>
      </c>
      <c r="I27" s="167">
        <f>SUM(I20:I26)</f>
        <v>286.66</v>
      </c>
      <c r="J27" s="140"/>
      <c r="K27" s="146" t="s">
        <v>262</v>
      </c>
      <c r="L27" s="147" t="s">
        <v>38</v>
      </c>
      <c r="M27" s="138"/>
      <c r="N27" s="148">
        <v>619.62</v>
      </c>
    </row>
    <row r="28" spans="1:14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38"/>
      <c r="N28" s="179"/>
    </row>
    <row r="29" spans="1:14" ht="12.7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38"/>
      <c r="N29" s="169"/>
    </row>
  </sheetData>
  <sheetProtection password="D876" sheet="1"/>
  <mergeCells count="27">
    <mergeCell ref="B27:G27"/>
    <mergeCell ref="C15:C19"/>
    <mergeCell ref="A22:A26"/>
    <mergeCell ref="C22:I22"/>
    <mergeCell ref="C23:C26"/>
    <mergeCell ref="D23:E23"/>
    <mergeCell ref="D24:E24"/>
    <mergeCell ref="D25:E25"/>
    <mergeCell ref="D26:E26"/>
    <mergeCell ref="D18:E18"/>
    <mergeCell ref="D19:E19"/>
    <mergeCell ref="D11:E11"/>
    <mergeCell ref="D12:E12"/>
    <mergeCell ref="D13:E13"/>
    <mergeCell ref="C14:G14"/>
    <mergeCell ref="D15:E15"/>
    <mergeCell ref="D16:E16"/>
    <mergeCell ref="B20:G20"/>
    <mergeCell ref="D17:E17"/>
    <mergeCell ref="A1:N1"/>
    <mergeCell ref="L3:N3"/>
    <mergeCell ref="L4:N4"/>
    <mergeCell ref="A7:A20"/>
    <mergeCell ref="C7:G7"/>
    <mergeCell ref="B10:B13"/>
    <mergeCell ref="C10:C13"/>
    <mergeCell ref="D10:E10"/>
  </mergeCells>
  <printOptions/>
  <pageMargins left="0.75" right="0.75" top="1" bottom="1" header="0.5" footer="0.5"/>
  <pageSetup fitToHeight="1" fitToWidth="1" horizontalDpi="600" verticalDpi="600" orientation="landscape" paperSize="9" scale="86" r:id="rId3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120" zoomScaleNormal="120" zoomScalePageLayoutView="0" workbookViewId="0" topLeftCell="A1">
      <selection activeCell="H21" sqref="H21"/>
    </sheetView>
  </sheetViews>
  <sheetFormatPr defaultColWidth="9.140625" defaultRowHeight="12.75"/>
  <cols>
    <col min="1" max="1" width="2.8515625" style="7" customWidth="1"/>
    <col min="2" max="2" width="6.140625" style="7" customWidth="1"/>
    <col min="3" max="3" width="5.7109375" style="7" customWidth="1"/>
    <col min="4" max="4" width="32.140625" style="7" customWidth="1"/>
    <col min="5" max="6" width="7.421875" style="7" customWidth="1"/>
    <col min="7" max="7" width="2.7109375" style="7" customWidth="1"/>
    <col min="8" max="8" width="18.8515625" style="8" customWidth="1"/>
    <col min="9" max="9" width="6.7109375" style="7" customWidth="1"/>
    <col min="10" max="10" width="2.7109375" style="7" customWidth="1"/>
    <col min="11" max="11" width="15.7109375" style="8" customWidth="1"/>
    <col min="12" max="12" width="6.7109375" style="7" customWidth="1"/>
    <col min="13" max="13" width="2.7109375" style="7" customWidth="1"/>
    <col min="14" max="14" width="18.421875" style="7" customWidth="1"/>
    <col min="15" max="15" width="6.7109375" style="7" customWidth="1"/>
    <col min="16" max="16" width="2.7109375" style="7" customWidth="1"/>
    <col min="17" max="17" width="20.28125" style="7" customWidth="1"/>
    <col min="18" max="18" width="6.7109375" style="7" customWidth="1"/>
    <col min="19" max="16384" width="9.140625" style="7" customWidth="1"/>
  </cols>
  <sheetData>
    <row r="1" spans="1:18" ht="27.75" customHeight="1">
      <c r="A1" s="552" t="s">
        <v>357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4"/>
    </row>
    <row r="2" spans="1:18" ht="13.5" customHeight="1">
      <c r="A2" s="555" t="s">
        <v>104</v>
      </c>
      <c r="B2" s="543"/>
      <c r="C2" s="543"/>
      <c r="D2" s="543"/>
      <c r="E2" s="298"/>
      <c r="F2" s="298"/>
      <c r="G2" s="555" t="s">
        <v>103</v>
      </c>
      <c r="H2" s="556"/>
      <c r="I2" s="557"/>
      <c r="J2" s="565" t="s">
        <v>102</v>
      </c>
      <c r="K2" s="566"/>
      <c r="L2" s="567"/>
      <c r="M2" s="555" t="s">
        <v>101</v>
      </c>
      <c r="N2" s="556"/>
      <c r="O2" s="557"/>
      <c r="P2" s="555" t="s">
        <v>100</v>
      </c>
      <c r="Q2" s="559"/>
      <c r="R2" s="560"/>
    </row>
    <row r="3" spans="1:18" ht="15.75" customHeight="1">
      <c r="A3" s="531">
        <v>1</v>
      </c>
      <c r="B3" s="553"/>
      <c r="C3" s="553"/>
      <c r="D3" s="553"/>
      <c r="E3" s="553"/>
      <c r="F3" s="554"/>
      <c r="G3" s="531">
        <v>2</v>
      </c>
      <c r="H3" s="532"/>
      <c r="I3" s="299" t="s">
        <v>76</v>
      </c>
      <c r="J3" s="531">
        <v>3</v>
      </c>
      <c r="K3" s="532"/>
      <c r="L3" s="299" t="s">
        <v>76</v>
      </c>
      <c r="M3" s="531">
        <v>4</v>
      </c>
      <c r="N3" s="532"/>
      <c r="O3" s="299" t="s">
        <v>76</v>
      </c>
      <c r="P3" s="531">
        <v>5</v>
      </c>
      <c r="Q3" s="532"/>
      <c r="R3" s="299" t="s">
        <v>76</v>
      </c>
    </row>
    <row r="4" spans="1:18" ht="12" customHeight="1">
      <c r="A4" s="545" t="s">
        <v>231</v>
      </c>
      <c r="B4" s="539" t="s">
        <v>75</v>
      </c>
      <c r="C4" s="568"/>
      <c r="D4" s="568"/>
      <c r="E4" s="300"/>
      <c r="F4" s="301"/>
      <c r="G4" s="302"/>
      <c r="H4" s="303"/>
      <c r="I4" s="304"/>
      <c r="J4" s="302"/>
      <c r="K4" s="304"/>
      <c r="L4" s="305"/>
      <c r="M4" s="302"/>
      <c r="N4" s="304"/>
      <c r="O4" s="305"/>
      <c r="P4" s="302"/>
      <c r="Q4" s="304"/>
      <c r="R4" s="305"/>
    </row>
    <row r="5" spans="1:18" ht="12" customHeight="1">
      <c r="A5" s="546"/>
      <c r="B5" s="536" t="s">
        <v>238</v>
      </c>
      <c r="C5" s="558"/>
      <c r="D5" s="558"/>
      <c r="E5" s="306"/>
      <c r="F5" s="307"/>
      <c r="G5" s="308"/>
      <c r="H5" s="309">
        <v>0</v>
      </c>
      <c r="I5" s="310">
        <v>0</v>
      </c>
      <c r="J5" s="308"/>
      <c r="K5" s="309">
        <v>0</v>
      </c>
      <c r="L5" s="310">
        <v>0</v>
      </c>
      <c r="M5" s="308"/>
      <c r="N5" s="309">
        <v>0</v>
      </c>
      <c r="O5" s="310">
        <v>0</v>
      </c>
      <c r="P5" s="308"/>
      <c r="Q5" s="309">
        <v>0</v>
      </c>
      <c r="R5" s="311">
        <v>0</v>
      </c>
    </row>
    <row r="6" spans="1:18" ht="27.75" customHeight="1">
      <c r="A6" s="546"/>
      <c r="B6" s="561" t="s">
        <v>99</v>
      </c>
      <c r="C6" s="312"/>
      <c r="D6" s="312"/>
      <c r="E6" s="313" t="s">
        <v>285</v>
      </c>
      <c r="F6" s="314" t="s">
        <v>286</v>
      </c>
      <c r="G6" s="308"/>
      <c r="H6" s="315"/>
      <c r="I6" s="312"/>
      <c r="J6" s="308"/>
      <c r="K6" s="315"/>
      <c r="L6" s="316"/>
      <c r="M6" s="308"/>
      <c r="N6" s="317"/>
      <c r="O6" s="316"/>
      <c r="P6" s="308"/>
      <c r="Q6" s="317"/>
      <c r="R6" s="316"/>
    </row>
    <row r="7" spans="1:18" ht="12" customHeight="1">
      <c r="A7" s="546"/>
      <c r="B7" s="562"/>
      <c r="C7" s="529" t="s">
        <v>225</v>
      </c>
      <c r="D7" s="530"/>
      <c r="E7" s="393">
        <v>0.14</v>
      </c>
      <c r="F7" s="310">
        <v>0</v>
      </c>
      <c r="G7" s="308"/>
      <c r="H7" s="318">
        <f>H5*F7</f>
        <v>0</v>
      </c>
      <c r="I7" s="354"/>
      <c r="J7" s="308"/>
      <c r="K7" s="372">
        <v>0</v>
      </c>
      <c r="L7" s="354"/>
      <c r="M7" s="308"/>
      <c r="N7" s="372">
        <f aca="true" t="shared" si="0" ref="N7:N14">$N$5*F7</f>
        <v>0</v>
      </c>
      <c r="O7" s="354"/>
      <c r="P7" s="308"/>
      <c r="Q7" s="372">
        <f aca="true" t="shared" si="1" ref="Q7:Q14">$Q$5*F7</f>
        <v>0</v>
      </c>
      <c r="R7" s="319"/>
    </row>
    <row r="8" spans="1:18" ht="12" customHeight="1">
      <c r="A8" s="546"/>
      <c r="B8" s="562"/>
      <c r="C8" s="529" t="s">
        <v>235</v>
      </c>
      <c r="D8" s="564"/>
      <c r="E8" s="394">
        <v>0.04</v>
      </c>
      <c r="F8" s="320">
        <v>0</v>
      </c>
      <c r="G8" s="321"/>
      <c r="H8" s="322">
        <f>H5*F8</f>
        <v>0</v>
      </c>
      <c r="I8" s="355"/>
      <c r="J8" s="321"/>
      <c r="K8" s="372">
        <v>0</v>
      </c>
      <c r="L8" s="355"/>
      <c r="M8" s="321"/>
      <c r="N8" s="373">
        <f t="shared" si="0"/>
        <v>0</v>
      </c>
      <c r="O8" s="355"/>
      <c r="P8" s="321"/>
      <c r="Q8" s="373">
        <f t="shared" si="1"/>
        <v>0</v>
      </c>
      <c r="R8" s="319"/>
    </row>
    <row r="9" spans="1:18" ht="12" customHeight="1">
      <c r="A9" s="546"/>
      <c r="B9" s="562"/>
      <c r="C9" s="534" t="s">
        <v>284</v>
      </c>
      <c r="D9" s="535"/>
      <c r="E9" s="394">
        <v>0.1</v>
      </c>
      <c r="F9" s="320">
        <v>0</v>
      </c>
      <c r="G9" s="321"/>
      <c r="H9" s="322">
        <f>H5*F9</f>
        <v>0</v>
      </c>
      <c r="I9" s="355"/>
      <c r="J9" s="321"/>
      <c r="K9" s="372">
        <v>0</v>
      </c>
      <c r="L9" s="355"/>
      <c r="M9" s="321"/>
      <c r="N9" s="373">
        <f t="shared" si="0"/>
        <v>0</v>
      </c>
      <c r="O9" s="355"/>
      <c r="P9" s="321"/>
      <c r="Q9" s="373">
        <f t="shared" si="1"/>
        <v>0</v>
      </c>
      <c r="R9" s="319"/>
    </row>
    <row r="10" spans="1:18" ht="12" customHeight="1">
      <c r="A10" s="546"/>
      <c r="B10" s="562"/>
      <c r="C10" s="529" t="s">
        <v>236</v>
      </c>
      <c r="D10" s="533"/>
      <c r="E10" s="394">
        <v>0.05</v>
      </c>
      <c r="F10" s="320">
        <v>0</v>
      </c>
      <c r="G10" s="321"/>
      <c r="H10" s="322">
        <f>H5*F10</f>
        <v>0</v>
      </c>
      <c r="I10" s="355"/>
      <c r="J10" s="321"/>
      <c r="K10" s="372">
        <v>0</v>
      </c>
      <c r="L10" s="355"/>
      <c r="M10" s="321"/>
      <c r="N10" s="373">
        <f t="shared" si="0"/>
        <v>0</v>
      </c>
      <c r="O10" s="355"/>
      <c r="P10" s="321"/>
      <c r="Q10" s="373">
        <f t="shared" si="1"/>
        <v>0</v>
      </c>
      <c r="R10" s="319"/>
    </row>
    <row r="11" spans="1:18" ht="12" customHeight="1">
      <c r="A11" s="546"/>
      <c r="B11" s="562"/>
      <c r="C11" s="529" t="s">
        <v>287</v>
      </c>
      <c r="D11" s="533"/>
      <c r="E11" s="394">
        <v>0.05</v>
      </c>
      <c r="F11" s="320">
        <v>0</v>
      </c>
      <c r="G11" s="321"/>
      <c r="H11" s="322">
        <f>H5*F11</f>
        <v>0</v>
      </c>
      <c r="I11" s="355"/>
      <c r="J11" s="321"/>
      <c r="K11" s="372">
        <v>0</v>
      </c>
      <c r="L11" s="355"/>
      <c r="M11" s="321"/>
      <c r="N11" s="373">
        <f t="shared" si="0"/>
        <v>0</v>
      </c>
      <c r="O11" s="355"/>
      <c r="P11" s="321"/>
      <c r="Q11" s="373">
        <f t="shared" si="1"/>
        <v>0</v>
      </c>
      <c r="R11" s="319"/>
    </row>
    <row r="12" spans="1:18" ht="25.5" customHeight="1">
      <c r="A12" s="546"/>
      <c r="B12" s="562"/>
      <c r="C12" s="569" t="s">
        <v>311</v>
      </c>
      <c r="D12" s="571"/>
      <c r="E12" s="395">
        <v>0.03</v>
      </c>
      <c r="F12" s="320">
        <v>0</v>
      </c>
      <c r="G12" s="321"/>
      <c r="H12" s="322">
        <f>H5*F12</f>
        <v>0</v>
      </c>
      <c r="I12" s="355"/>
      <c r="J12" s="321"/>
      <c r="K12" s="372">
        <v>0</v>
      </c>
      <c r="L12" s="355"/>
      <c r="M12" s="321"/>
      <c r="N12" s="373">
        <f t="shared" si="0"/>
        <v>0</v>
      </c>
      <c r="O12" s="355"/>
      <c r="P12" s="321"/>
      <c r="Q12" s="373">
        <f t="shared" si="1"/>
        <v>0</v>
      </c>
      <c r="R12" s="319"/>
    </row>
    <row r="13" spans="1:18" ht="14.25" customHeight="1">
      <c r="A13" s="546"/>
      <c r="B13" s="562"/>
      <c r="C13" s="572" t="s">
        <v>224</v>
      </c>
      <c r="D13" s="573"/>
      <c r="E13" s="393">
        <v>0.02</v>
      </c>
      <c r="F13" s="310">
        <v>0</v>
      </c>
      <c r="G13" s="308"/>
      <c r="H13" s="318">
        <f>H5*F13</f>
        <v>0</v>
      </c>
      <c r="I13" s="354"/>
      <c r="J13" s="308"/>
      <c r="K13" s="372">
        <v>0</v>
      </c>
      <c r="L13" s="354"/>
      <c r="M13" s="308"/>
      <c r="N13" s="372">
        <f t="shared" si="0"/>
        <v>0</v>
      </c>
      <c r="O13" s="354"/>
      <c r="P13" s="308"/>
      <c r="Q13" s="372">
        <f t="shared" si="1"/>
        <v>0</v>
      </c>
      <c r="R13" s="323"/>
    </row>
    <row r="14" spans="1:18" ht="12" customHeight="1">
      <c r="A14" s="546"/>
      <c r="B14" s="563"/>
      <c r="C14" s="324"/>
      <c r="D14" s="312"/>
      <c r="E14" s="325"/>
      <c r="F14" s="308"/>
      <c r="G14" s="308"/>
      <c r="H14" s="309"/>
      <c r="I14" s="310"/>
      <c r="J14" s="308"/>
      <c r="K14" s="372"/>
      <c r="L14" s="310"/>
      <c r="M14" s="308"/>
      <c r="N14" s="372">
        <f t="shared" si="0"/>
        <v>0</v>
      </c>
      <c r="O14" s="310"/>
      <c r="P14" s="308"/>
      <c r="Q14" s="372">
        <f t="shared" si="1"/>
        <v>0</v>
      </c>
      <c r="R14" s="311"/>
    </row>
    <row r="15" spans="1:18" ht="12" customHeight="1">
      <c r="A15" s="546"/>
      <c r="B15" s="548" t="s">
        <v>77</v>
      </c>
      <c r="C15" s="543"/>
      <c r="D15" s="543"/>
      <c r="E15" s="298"/>
      <c r="F15" s="298"/>
      <c r="G15" s="326"/>
      <c r="H15" s="327" t="s">
        <v>0</v>
      </c>
      <c r="I15" s="328"/>
      <c r="J15" s="326"/>
      <c r="K15" s="327"/>
      <c r="L15" s="328"/>
      <c r="M15" s="326"/>
      <c r="N15" s="380"/>
      <c r="O15" s="328"/>
      <c r="P15" s="326"/>
      <c r="Q15" s="380"/>
      <c r="R15" s="329"/>
    </row>
    <row r="16" spans="1:18" ht="12" customHeight="1">
      <c r="A16" s="547"/>
      <c r="B16" s="536" t="s">
        <v>239</v>
      </c>
      <c r="C16" s="537"/>
      <c r="D16" s="537"/>
      <c r="E16" s="306"/>
      <c r="F16" s="306"/>
      <c r="G16" s="308"/>
      <c r="H16" s="330">
        <f>H5+H7++H8+H9+H10+H11+H12+H13+H14</f>
        <v>0</v>
      </c>
      <c r="I16" s="312"/>
      <c r="J16" s="308"/>
      <c r="K16" s="376">
        <f>K5+K7++K8+K9+K10+K11+K12+K13+K14</f>
        <v>0</v>
      </c>
      <c r="L16" s="312"/>
      <c r="M16" s="308"/>
      <c r="N16" s="376">
        <f>N5+N7++N8+N9+N10+N11+N12+N13+N14</f>
        <v>0</v>
      </c>
      <c r="O16" s="312"/>
      <c r="P16" s="308"/>
      <c r="Q16" s="376">
        <f>Q5+Q7++Q8+Q9+Q10+Q11+Q12+Q13</f>
        <v>0</v>
      </c>
      <c r="R16" s="331"/>
    </row>
    <row r="17" spans="1:18" ht="6" customHeight="1">
      <c r="A17" s="326"/>
      <c r="B17" s="312"/>
      <c r="C17" s="312"/>
      <c r="D17" s="312"/>
      <c r="E17" s="312"/>
      <c r="F17" s="312"/>
      <c r="G17" s="308"/>
      <c r="H17" s="317"/>
      <c r="I17" s="331"/>
      <c r="J17" s="308"/>
      <c r="K17" s="317"/>
      <c r="L17" s="331"/>
      <c r="M17" s="308"/>
      <c r="N17" s="388"/>
      <c r="O17" s="312"/>
      <c r="P17" s="308"/>
      <c r="Q17" s="388"/>
      <c r="R17" s="331"/>
    </row>
    <row r="18" spans="1:18" ht="12" customHeight="1">
      <c r="A18" s="545" t="s">
        <v>240</v>
      </c>
      <c r="B18" s="548" t="s">
        <v>75</v>
      </c>
      <c r="C18" s="543"/>
      <c r="D18" s="543"/>
      <c r="E18" s="300"/>
      <c r="F18" s="298"/>
      <c r="G18" s="326"/>
      <c r="H18" s="332"/>
      <c r="I18" s="328"/>
      <c r="J18" s="326"/>
      <c r="K18" s="327"/>
      <c r="L18" s="333"/>
      <c r="M18" s="326"/>
      <c r="N18" s="380"/>
      <c r="O18" s="333"/>
      <c r="P18" s="326"/>
      <c r="Q18" s="380"/>
      <c r="R18" s="333"/>
    </row>
    <row r="19" spans="1:18" ht="12" customHeight="1">
      <c r="A19" s="546"/>
      <c r="B19" s="536" t="s">
        <v>263</v>
      </c>
      <c r="C19" s="537"/>
      <c r="D19" s="537"/>
      <c r="E19" s="306"/>
      <c r="F19" s="306"/>
      <c r="G19" s="308"/>
      <c r="H19" s="309">
        <v>0</v>
      </c>
      <c r="I19" s="310">
        <v>0</v>
      </c>
      <c r="J19" s="308"/>
      <c r="K19" s="372">
        <v>0</v>
      </c>
      <c r="L19" s="310">
        <v>0</v>
      </c>
      <c r="M19" s="308"/>
      <c r="N19" s="372">
        <v>0</v>
      </c>
      <c r="O19" s="310">
        <v>0</v>
      </c>
      <c r="P19" s="308"/>
      <c r="Q19" s="372">
        <v>0</v>
      </c>
      <c r="R19" s="311">
        <v>0</v>
      </c>
    </row>
    <row r="20" spans="1:18" ht="12" customHeight="1">
      <c r="A20" s="546"/>
      <c r="B20" s="574"/>
      <c r="C20" s="529" t="s">
        <v>225</v>
      </c>
      <c r="D20" s="533"/>
      <c r="E20" s="394">
        <v>0.14</v>
      </c>
      <c r="F20" s="320">
        <v>0</v>
      </c>
      <c r="G20" s="321"/>
      <c r="H20" s="322">
        <f>F20*H19</f>
        <v>0</v>
      </c>
      <c r="I20" s="355"/>
      <c r="J20" s="321"/>
      <c r="K20" s="373">
        <v>0</v>
      </c>
      <c r="L20" s="355"/>
      <c r="M20" s="321"/>
      <c r="N20" s="373">
        <v>0</v>
      </c>
      <c r="O20" s="355"/>
      <c r="P20" s="321"/>
      <c r="Q20" s="373">
        <v>0</v>
      </c>
      <c r="R20" s="356"/>
    </row>
    <row r="21" spans="1:18" ht="12" customHeight="1">
      <c r="A21" s="546"/>
      <c r="B21" s="575"/>
      <c r="C21" s="534" t="s">
        <v>218</v>
      </c>
      <c r="D21" s="535"/>
      <c r="E21" s="394">
        <v>0.1</v>
      </c>
      <c r="F21" s="320">
        <v>0</v>
      </c>
      <c r="G21" s="321"/>
      <c r="H21" s="322">
        <f>H19*F21</f>
        <v>0</v>
      </c>
      <c r="I21" s="355"/>
      <c r="J21" s="321"/>
      <c r="K21" s="373">
        <v>0</v>
      </c>
      <c r="L21" s="355"/>
      <c r="M21" s="321"/>
      <c r="N21" s="373">
        <v>0</v>
      </c>
      <c r="O21" s="355"/>
      <c r="P21" s="321"/>
      <c r="Q21" s="373">
        <v>0</v>
      </c>
      <c r="R21" s="356"/>
    </row>
    <row r="22" spans="1:18" ht="12" customHeight="1">
      <c r="A22" s="546"/>
      <c r="B22" s="575"/>
      <c r="C22" s="536" t="s">
        <v>287</v>
      </c>
      <c r="D22" s="538"/>
      <c r="E22" s="396">
        <v>0.05</v>
      </c>
      <c r="F22" s="310">
        <v>0</v>
      </c>
      <c r="G22" s="308"/>
      <c r="H22" s="318">
        <f>H19*F22</f>
        <v>0</v>
      </c>
      <c r="I22" s="354"/>
      <c r="J22" s="308"/>
      <c r="K22" s="372">
        <v>0</v>
      </c>
      <c r="L22" s="354"/>
      <c r="M22" s="308"/>
      <c r="N22" s="372">
        <v>0</v>
      </c>
      <c r="O22" s="354"/>
      <c r="P22" s="308"/>
      <c r="Q22" s="372">
        <v>0</v>
      </c>
      <c r="R22" s="357"/>
    </row>
    <row r="23" spans="1:18" ht="14.25" customHeight="1">
      <c r="A23" s="546"/>
      <c r="B23" s="575"/>
      <c r="C23" s="569" t="s">
        <v>224</v>
      </c>
      <c r="D23" s="570"/>
      <c r="E23" s="397">
        <v>0.02</v>
      </c>
      <c r="F23" s="320">
        <v>0</v>
      </c>
      <c r="G23" s="321"/>
      <c r="H23" s="322">
        <f>H19*F23</f>
        <v>0</v>
      </c>
      <c r="I23" s="355"/>
      <c r="J23" s="321"/>
      <c r="K23" s="373">
        <v>0</v>
      </c>
      <c r="L23" s="355"/>
      <c r="M23" s="321"/>
      <c r="N23" s="373">
        <v>0</v>
      </c>
      <c r="O23" s="355"/>
      <c r="P23" s="321"/>
      <c r="Q23" s="373">
        <v>0</v>
      </c>
      <c r="R23" s="356"/>
    </row>
    <row r="24" spans="1:18" ht="12" customHeight="1">
      <c r="A24" s="546"/>
      <c r="B24" s="576"/>
      <c r="C24" s="334"/>
      <c r="D24" s="312"/>
      <c r="E24" s="325"/>
      <c r="F24" s="312"/>
      <c r="G24" s="308"/>
      <c r="H24" s="309"/>
      <c r="I24" s="398"/>
      <c r="J24" s="399"/>
      <c r="K24" s="400"/>
      <c r="L24" s="398"/>
      <c r="M24" s="399"/>
      <c r="N24" s="400"/>
      <c r="O24" s="398"/>
      <c r="P24" s="399"/>
      <c r="Q24" s="400"/>
      <c r="R24" s="401"/>
    </row>
    <row r="25" spans="1:18" ht="12" customHeight="1">
      <c r="A25" s="546"/>
      <c r="B25" s="548" t="s">
        <v>77</v>
      </c>
      <c r="C25" s="543"/>
      <c r="D25" s="544"/>
      <c r="E25" s="298"/>
      <c r="F25" s="298"/>
      <c r="G25" s="326"/>
      <c r="H25" s="327" t="s">
        <v>0</v>
      </c>
      <c r="I25" s="328"/>
      <c r="J25" s="326"/>
      <c r="K25" s="380"/>
      <c r="L25" s="328"/>
      <c r="M25" s="326"/>
      <c r="N25" s="380"/>
      <c r="O25" s="328"/>
      <c r="P25" s="326"/>
      <c r="Q25" s="380"/>
      <c r="R25" s="329"/>
    </row>
    <row r="26" spans="1:18" ht="12" customHeight="1">
      <c r="A26" s="547"/>
      <c r="B26" s="536" t="s">
        <v>264</v>
      </c>
      <c r="C26" s="537"/>
      <c r="D26" s="538"/>
      <c r="E26" s="306"/>
      <c r="F26" s="306"/>
      <c r="G26" s="308"/>
      <c r="H26" s="330">
        <f>H19+H20+H21+H22+H23</f>
        <v>0</v>
      </c>
      <c r="I26" s="312"/>
      <c r="J26" s="308"/>
      <c r="K26" s="376">
        <f>K19+K20+K21+K22+K23</f>
        <v>0</v>
      </c>
      <c r="L26" s="312"/>
      <c r="M26" s="308"/>
      <c r="N26" s="376">
        <f>N19+N20+N21+N22+N23</f>
        <v>0</v>
      </c>
      <c r="O26" s="312"/>
      <c r="P26" s="308"/>
      <c r="Q26" s="376">
        <f>Q19+Q20+Q21+Q22+Q23</f>
        <v>0</v>
      </c>
      <c r="R26" s="331"/>
    </row>
    <row r="27" spans="1:18" ht="12" customHeight="1">
      <c r="A27" s="335"/>
      <c r="B27" s="336"/>
      <c r="C27" s="298"/>
      <c r="D27" s="298"/>
      <c r="E27" s="298"/>
      <c r="F27" s="298"/>
      <c r="G27" s="328"/>
      <c r="H27" s="337"/>
      <c r="I27" s="328"/>
      <c r="J27" s="328"/>
      <c r="K27" s="381"/>
      <c r="L27" s="328"/>
      <c r="M27" s="328"/>
      <c r="N27" s="381"/>
      <c r="O27" s="328"/>
      <c r="P27" s="328"/>
      <c r="Q27" s="381"/>
      <c r="R27" s="328"/>
    </row>
    <row r="28" spans="1:18" ht="12" customHeight="1">
      <c r="A28" s="539" t="s">
        <v>271</v>
      </c>
      <c r="B28" s="540"/>
      <c r="C28" s="540"/>
      <c r="D28" s="541"/>
      <c r="E28" s="300"/>
      <c r="F28" s="300"/>
      <c r="G28" s="302"/>
      <c r="H28" s="338">
        <f>H26+H16</f>
        <v>0</v>
      </c>
      <c r="I28" s="339"/>
      <c r="J28" s="302"/>
      <c r="K28" s="387">
        <f>K26+K16</f>
        <v>0</v>
      </c>
      <c r="L28" s="339"/>
      <c r="M28" s="302"/>
      <c r="N28" s="387">
        <f>N26+N16</f>
        <v>0</v>
      </c>
      <c r="O28" s="304"/>
      <c r="P28" s="302"/>
      <c r="Q28" s="387">
        <f>Q26+Q16</f>
        <v>0</v>
      </c>
      <c r="R28" s="339"/>
    </row>
    <row r="29" spans="1:18" ht="12" customHeight="1">
      <c r="A29" s="529" t="s">
        <v>78</v>
      </c>
      <c r="B29" s="533"/>
      <c r="C29" s="533"/>
      <c r="D29" s="530"/>
      <c r="E29" s="340"/>
      <c r="F29" s="340"/>
      <c r="G29" s="321"/>
      <c r="H29" s="344">
        <f>(H5*I5)+(H19*I19)</f>
        <v>0</v>
      </c>
      <c r="I29" s="320"/>
      <c r="J29" s="321"/>
      <c r="K29" s="383">
        <v>0</v>
      </c>
      <c r="L29" s="320"/>
      <c r="M29" s="321"/>
      <c r="N29" s="383">
        <f>N5*O5+N7*O7+N19*O19+N20*O20</f>
        <v>0</v>
      </c>
      <c r="O29" s="320"/>
      <c r="P29" s="321"/>
      <c r="Q29" s="383">
        <f>Q5*R5+Q7*R7+Q19*R19+Q20*R20</f>
        <v>0</v>
      </c>
      <c r="R29" s="342"/>
    </row>
    <row r="30" spans="1:18" ht="12" customHeight="1">
      <c r="A30" s="529" t="s">
        <v>367</v>
      </c>
      <c r="B30" s="533"/>
      <c r="C30" s="533"/>
      <c r="D30" s="530"/>
      <c r="E30" s="340"/>
      <c r="F30" s="340"/>
      <c r="G30" s="321"/>
      <c r="H30" s="344">
        <f>H29+H28</f>
        <v>0</v>
      </c>
      <c r="I30" s="345"/>
      <c r="J30" s="321"/>
      <c r="K30" s="383">
        <f>K28+K29</f>
        <v>0</v>
      </c>
      <c r="L30" s="345"/>
      <c r="M30" s="321"/>
      <c r="N30" s="383">
        <f>N28+N29</f>
        <v>0</v>
      </c>
      <c r="O30" s="345"/>
      <c r="P30" s="321"/>
      <c r="Q30" s="383">
        <f>Q28+Q29</f>
        <v>0</v>
      </c>
      <c r="R30" s="346"/>
    </row>
    <row r="31" spans="1:18" ht="12" customHeight="1">
      <c r="A31" s="529" t="s">
        <v>270</v>
      </c>
      <c r="B31" s="533"/>
      <c r="C31" s="533"/>
      <c r="D31" s="530"/>
      <c r="E31" s="340"/>
      <c r="F31" s="340"/>
      <c r="G31" s="321"/>
      <c r="H31" s="341">
        <v>0</v>
      </c>
      <c r="I31" s="320"/>
      <c r="J31" s="321"/>
      <c r="K31" s="383">
        <f>(H5-K5)+(H19-K19)</f>
        <v>0</v>
      </c>
      <c r="L31" s="320"/>
      <c r="M31" s="321"/>
      <c r="N31" s="383">
        <v>0</v>
      </c>
      <c r="O31" s="320"/>
      <c r="P31" s="321"/>
      <c r="Q31" s="383">
        <v>0</v>
      </c>
      <c r="R31" s="342"/>
    </row>
    <row r="32" spans="1:18" ht="12" customHeight="1">
      <c r="A32" s="549" t="s">
        <v>368</v>
      </c>
      <c r="B32" s="550"/>
      <c r="C32" s="550"/>
      <c r="D32" s="551"/>
      <c r="E32" s="312"/>
      <c r="F32" s="312"/>
      <c r="G32" s="308"/>
      <c r="H32" s="343">
        <v>0</v>
      </c>
      <c r="I32" s="312"/>
      <c r="J32" s="308"/>
      <c r="K32" s="376">
        <f>(H5*I5)+(H19*I19)-(K5*L5)-(K19*L19)</f>
        <v>0</v>
      </c>
      <c r="L32" s="312"/>
      <c r="M32" s="308"/>
      <c r="N32" s="376">
        <v>0</v>
      </c>
      <c r="O32" s="312"/>
      <c r="P32" s="308"/>
      <c r="Q32" s="376">
        <v>0</v>
      </c>
      <c r="R32" s="331"/>
    </row>
    <row r="33" spans="1:18" ht="12.75">
      <c r="A33" s="529" t="s">
        <v>79</v>
      </c>
      <c r="B33" s="533"/>
      <c r="C33" s="533"/>
      <c r="D33" s="530"/>
      <c r="E33" s="340"/>
      <c r="F33" s="340"/>
      <c r="G33" s="347" t="s">
        <v>80</v>
      </c>
      <c r="H33" s="348" t="s">
        <v>81</v>
      </c>
      <c r="I33" s="349"/>
      <c r="J33" s="347" t="s">
        <v>80</v>
      </c>
      <c r="K33" s="348" t="s">
        <v>82</v>
      </c>
      <c r="L33" s="349"/>
      <c r="M33" s="347" t="s">
        <v>80</v>
      </c>
      <c r="N33" s="350" t="s">
        <v>82</v>
      </c>
      <c r="O33" s="349"/>
      <c r="P33" s="347" t="s">
        <v>80</v>
      </c>
      <c r="Q33" s="350" t="s">
        <v>83</v>
      </c>
      <c r="R33" s="349"/>
    </row>
    <row r="34" spans="1:18" ht="12.75">
      <c r="A34" s="529" t="s">
        <v>84</v>
      </c>
      <c r="B34" s="533"/>
      <c r="C34" s="533"/>
      <c r="D34" s="530"/>
      <c r="E34" s="340"/>
      <c r="F34" s="351"/>
      <c r="G34" s="347" t="s">
        <v>80</v>
      </c>
      <c r="H34" s="348" t="s">
        <v>81</v>
      </c>
      <c r="I34" s="349"/>
      <c r="J34" s="347" t="s">
        <v>80</v>
      </c>
      <c r="K34" s="348" t="s">
        <v>82</v>
      </c>
      <c r="L34" s="349"/>
      <c r="M34" s="347" t="s">
        <v>80</v>
      </c>
      <c r="N34" s="350" t="s">
        <v>82</v>
      </c>
      <c r="O34" s="349"/>
      <c r="P34" s="347" t="s">
        <v>80</v>
      </c>
      <c r="Q34" s="350" t="s">
        <v>83</v>
      </c>
      <c r="R34" s="349"/>
    </row>
    <row r="35" spans="1:18" ht="12.75">
      <c r="A35" s="542" t="s">
        <v>85</v>
      </c>
      <c r="B35" s="543"/>
      <c r="C35" s="543"/>
      <c r="D35" s="544"/>
      <c r="E35" s="298"/>
      <c r="F35" s="298"/>
      <c r="G35" s="326"/>
      <c r="H35" s="352"/>
      <c r="I35" s="328"/>
      <c r="J35" s="326"/>
      <c r="K35" s="352"/>
      <c r="L35" s="328"/>
      <c r="M35" s="326"/>
      <c r="N35" s="328"/>
      <c r="O35" s="328"/>
      <c r="P35" s="326"/>
      <c r="Q35" s="328"/>
      <c r="R35" s="329"/>
    </row>
    <row r="36" spans="1:18" ht="12.75">
      <c r="A36" s="542" t="s">
        <v>86</v>
      </c>
      <c r="B36" s="543"/>
      <c r="C36" s="543"/>
      <c r="D36" s="544"/>
      <c r="E36" s="298"/>
      <c r="F36" s="298"/>
      <c r="G36" s="326"/>
      <c r="H36" s="352"/>
      <c r="I36" s="328"/>
      <c r="J36" s="326"/>
      <c r="K36" s="352"/>
      <c r="L36" s="328" t="s">
        <v>0</v>
      </c>
      <c r="M36" s="326"/>
      <c r="N36" s="328"/>
      <c r="O36" s="328"/>
      <c r="P36" s="326"/>
      <c r="Q36" s="328"/>
      <c r="R36" s="329"/>
    </row>
    <row r="37" spans="1:18" ht="39.75" customHeight="1">
      <c r="A37" s="536" t="s">
        <v>87</v>
      </c>
      <c r="B37" s="537"/>
      <c r="C37" s="537"/>
      <c r="D37" s="538"/>
      <c r="E37" s="306"/>
      <c r="F37" s="306"/>
      <c r="G37" s="308" t="s">
        <v>88</v>
      </c>
      <c r="H37" s="353"/>
      <c r="I37" s="312"/>
      <c r="J37" s="308" t="s">
        <v>88</v>
      </c>
      <c r="K37" s="353"/>
      <c r="L37" s="312"/>
      <c r="M37" s="308" t="s">
        <v>88</v>
      </c>
      <c r="N37" s="312"/>
      <c r="O37" s="312"/>
      <c r="P37" s="308" t="s">
        <v>88</v>
      </c>
      <c r="Q37" s="312"/>
      <c r="R37" s="331"/>
    </row>
    <row r="38" ht="12.75">
      <c r="A38" s="9"/>
    </row>
  </sheetData>
  <sheetProtection password="D876" sheet="1"/>
  <mergeCells count="44">
    <mergeCell ref="C22:D22"/>
    <mergeCell ref="C23:D23"/>
    <mergeCell ref="C11:D11"/>
    <mergeCell ref="C12:D12"/>
    <mergeCell ref="C13:D13"/>
    <mergeCell ref="C10:D10"/>
    <mergeCell ref="B16:D16"/>
    <mergeCell ref="B19:D19"/>
    <mergeCell ref="B20:B24"/>
    <mergeCell ref="P3:Q3"/>
    <mergeCell ref="G3:H3"/>
    <mergeCell ref="B5:D5"/>
    <mergeCell ref="P2:R2"/>
    <mergeCell ref="A3:F3"/>
    <mergeCell ref="B6:B14"/>
    <mergeCell ref="C8:D8"/>
    <mergeCell ref="M2:O2"/>
    <mergeCell ref="J2:L2"/>
    <mergeCell ref="B4:D4"/>
    <mergeCell ref="B26:D26"/>
    <mergeCell ref="A18:A26"/>
    <mergeCell ref="B18:D18"/>
    <mergeCell ref="A32:D32"/>
    <mergeCell ref="B25:D25"/>
    <mergeCell ref="A1:R1"/>
    <mergeCell ref="A2:D2"/>
    <mergeCell ref="A4:A16"/>
    <mergeCell ref="G2:I2"/>
    <mergeCell ref="B15:D15"/>
    <mergeCell ref="A37:D37"/>
    <mergeCell ref="A28:D28"/>
    <mergeCell ref="A31:D31"/>
    <mergeCell ref="A33:D33"/>
    <mergeCell ref="A34:D34"/>
    <mergeCell ref="A35:D35"/>
    <mergeCell ref="A30:D30"/>
    <mergeCell ref="A29:D29"/>
    <mergeCell ref="A36:D36"/>
    <mergeCell ref="C7:D7"/>
    <mergeCell ref="J3:K3"/>
    <mergeCell ref="M3:N3"/>
    <mergeCell ref="C20:D20"/>
    <mergeCell ref="C21:D21"/>
    <mergeCell ref="C9:D9"/>
  </mergeCells>
  <dataValidations count="1">
    <dataValidation type="textLength" allowBlank="1" showInputMessage="1" showErrorMessage="1" sqref="L8:L13 O8:O13 R8:R13 I8:I13 R21:R24 O21:O24 L21:L24 I21:I24">
      <formula1>0</formula1>
      <formula2>0</formula2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1" r:id="rId1"/>
  <headerFooter alignWithMargins="0">
    <oddHeader xml:space="preserve">&amp;C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120" zoomScaleNormal="120" zoomScalePageLayoutView="0" workbookViewId="0" topLeftCell="A4">
      <selection activeCell="A37" sqref="A37:D37"/>
    </sheetView>
  </sheetViews>
  <sheetFormatPr defaultColWidth="9.140625" defaultRowHeight="12.75"/>
  <cols>
    <col min="1" max="1" width="2.8515625" style="7" customWidth="1"/>
    <col min="2" max="2" width="6.140625" style="7" customWidth="1"/>
    <col min="3" max="3" width="5.7109375" style="7" customWidth="1"/>
    <col min="4" max="4" width="32.140625" style="7" customWidth="1"/>
    <col min="5" max="6" width="7.421875" style="7" customWidth="1"/>
    <col min="7" max="7" width="2.7109375" style="7" customWidth="1"/>
    <col min="8" max="8" width="18.8515625" style="8" customWidth="1"/>
    <col min="9" max="9" width="6.7109375" style="7" customWidth="1"/>
    <col min="10" max="10" width="2.7109375" style="7" customWidth="1"/>
    <col min="11" max="11" width="15.7109375" style="8" customWidth="1"/>
    <col min="12" max="12" width="6.7109375" style="7" customWidth="1"/>
    <col min="13" max="13" width="2.7109375" style="7" customWidth="1"/>
    <col min="14" max="14" width="18.421875" style="7" customWidth="1"/>
    <col min="15" max="15" width="6.7109375" style="7" customWidth="1"/>
    <col min="16" max="16" width="2.7109375" style="7" customWidth="1"/>
    <col min="17" max="17" width="20.28125" style="7" customWidth="1"/>
    <col min="18" max="18" width="6.7109375" style="7" customWidth="1"/>
    <col min="19" max="16384" width="9.140625" style="7" customWidth="1"/>
  </cols>
  <sheetData>
    <row r="1" spans="1:18" ht="27.75" customHeight="1">
      <c r="A1" s="552" t="s">
        <v>358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4"/>
    </row>
    <row r="2" spans="1:18" ht="13.5" customHeight="1">
      <c r="A2" s="555" t="s">
        <v>104</v>
      </c>
      <c r="B2" s="543"/>
      <c r="C2" s="543"/>
      <c r="D2" s="543"/>
      <c r="E2" s="298"/>
      <c r="F2" s="298"/>
      <c r="G2" s="555" t="s">
        <v>103</v>
      </c>
      <c r="H2" s="556"/>
      <c r="I2" s="557"/>
      <c r="J2" s="565" t="s">
        <v>102</v>
      </c>
      <c r="K2" s="566"/>
      <c r="L2" s="567"/>
      <c r="M2" s="555" t="s">
        <v>101</v>
      </c>
      <c r="N2" s="556"/>
      <c r="O2" s="557"/>
      <c r="P2" s="555" t="s">
        <v>100</v>
      </c>
      <c r="Q2" s="559"/>
      <c r="R2" s="560"/>
    </row>
    <row r="3" spans="1:18" ht="15.75" customHeight="1">
      <c r="A3" s="531">
        <v>1</v>
      </c>
      <c r="B3" s="553"/>
      <c r="C3" s="553"/>
      <c r="D3" s="553"/>
      <c r="E3" s="553"/>
      <c r="F3" s="554"/>
      <c r="G3" s="531">
        <v>2</v>
      </c>
      <c r="H3" s="532"/>
      <c r="I3" s="299" t="s">
        <v>76</v>
      </c>
      <c r="J3" s="531">
        <v>3</v>
      </c>
      <c r="K3" s="532"/>
      <c r="L3" s="299" t="s">
        <v>76</v>
      </c>
      <c r="M3" s="531">
        <v>4</v>
      </c>
      <c r="N3" s="532"/>
      <c r="O3" s="299" t="s">
        <v>76</v>
      </c>
      <c r="P3" s="531">
        <v>5</v>
      </c>
      <c r="Q3" s="532"/>
      <c r="R3" s="299" t="s">
        <v>76</v>
      </c>
    </row>
    <row r="4" spans="1:18" ht="12" customHeight="1">
      <c r="A4" s="545" t="s">
        <v>231</v>
      </c>
      <c r="B4" s="539" t="s">
        <v>75</v>
      </c>
      <c r="C4" s="568"/>
      <c r="D4" s="568"/>
      <c r="E4" s="300"/>
      <c r="F4" s="301"/>
      <c r="G4" s="302"/>
      <c r="H4" s="303"/>
      <c r="I4" s="304"/>
      <c r="J4" s="302"/>
      <c r="K4" s="304"/>
      <c r="L4" s="305"/>
      <c r="M4" s="302"/>
      <c r="N4" s="304"/>
      <c r="O4" s="305"/>
      <c r="P4" s="302"/>
      <c r="Q4" s="304"/>
      <c r="R4" s="305"/>
    </row>
    <row r="5" spans="1:18" ht="12" customHeight="1">
      <c r="A5" s="546"/>
      <c r="B5" s="536" t="s">
        <v>238</v>
      </c>
      <c r="C5" s="558"/>
      <c r="D5" s="558"/>
      <c r="E5" s="306"/>
      <c r="F5" s="307"/>
      <c r="G5" s="308"/>
      <c r="H5" s="309">
        <v>0</v>
      </c>
      <c r="I5" s="310">
        <v>0</v>
      </c>
      <c r="J5" s="308"/>
      <c r="K5" s="309">
        <v>0</v>
      </c>
      <c r="L5" s="310">
        <v>0</v>
      </c>
      <c r="M5" s="308"/>
      <c r="N5" s="309">
        <v>0</v>
      </c>
      <c r="O5" s="310">
        <v>0</v>
      </c>
      <c r="P5" s="308"/>
      <c r="Q5" s="358">
        <v>0</v>
      </c>
      <c r="R5" s="311">
        <v>0</v>
      </c>
    </row>
    <row r="6" spans="1:18" ht="27.75" customHeight="1">
      <c r="A6" s="546"/>
      <c r="B6" s="577" t="s">
        <v>99</v>
      </c>
      <c r="C6" s="312"/>
      <c r="D6" s="312"/>
      <c r="E6" s="313" t="s">
        <v>285</v>
      </c>
      <c r="F6" s="314" t="s">
        <v>286</v>
      </c>
      <c r="G6" s="321"/>
      <c r="H6" s="359"/>
      <c r="I6" s="345"/>
      <c r="J6" s="321"/>
      <c r="K6" s="360"/>
      <c r="L6" s="361"/>
      <c r="M6" s="321"/>
      <c r="N6" s="360"/>
      <c r="O6" s="361"/>
      <c r="P6" s="321"/>
      <c r="Q6" s="362"/>
      <c r="R6" s="361"/>
    </row>
    <row r="7" spans="1:18" ht="12" customHeight="1">
      <c r="A7" s="546"/>
      <c r="B7" s="562"/>
      <c r="C7" s="536" t="s">
        <v>225</v>
      </c>
      <c r="D7" s="537"/>
      <c r="E7" s="389">
        <v>0.14</v>
      </c>
      <c r="F7" s="310">
        <v>0</v>
      </c>
      <c r="G7" s="308"/>
      <c r="H7" s="318">
        <v>0</v>
      </c>
      <c r="I7" s="355"/>
      <c r="J7" s="308"/>
      <c r="K7" s="372">
        <v>0</v>
      </c>
      <c r="L7" s="355"/>
      <c r="M7" s="308"/>
      <c r="N7" s="372">
        <f aca="true" t="shared" si="0" ref="N7:N13">$N$5*F7</f>
        <v>0</v>
      </c>
      <c r="O7" s="355"/>
      <c r="P7" s="308"/>
      <c r="Q7" s="374">
        <f aca="true" t="shared" si="1" ref="Q7:Q13">$Q$5*F7</f>
        <v>0</v>
      </c>
      <c r="R7" s="356"/>
    </row>
    <row r="8" spans="1:18" ht="12" customHeight="1">
      <c r="A8" s="546"/>
      <c r="B8" s="562"/>
      <c r="C8" s="529" t="s">
        <v>235</v>
      </c>
      <c r="D8" s="533"/>
      <c r="E8" s="390">
        <v>0.04</v>
      </c>
      <c r="F8" s="320">
        <v>0</v>
      </c>
      <c r="G8" s="321"/>
      <c r="H8" s="318">
        <v>0</v>
      </c>
      <c r="I8" s="355"/>
      <c r="J8" s="321"/>
      <c r="K8" s="373">
        <v>0</v>
      </c>
      <c r="L8" s="355"/>
      <c r="M8" s="321"/>
      <c r="N8" s="373">
        <f t="shared" si="0"/>
        <v>0</v>
      </c>
      <c r="O8" s="355"/>
      <c r="P8" s="321"/>
      <c r="Q8" s="375">
        <f t="shared" si="1"/>
        <v>0</v>
      </c>
      <c r="R8" s="356"/>
    </row>
    <row r="9" spans="1:18" ht="12" customHeight="1">
      <c r="A9" s="546"/>
      <c r="B9" s="562"/>
      <c r="C9" s="534" t="s">
        <v>284</v>
      </c>
      <c r="D9" s="535"/>
      <c r="E9" s="390">
        <v>0.1</v>
      </c>
      <c r="F9" s="320">
        <v>0</v>
      </c>
      <c r="G9" s="321"/>
      <c r="H9" s="318">
        <v>0</v>
      </c>
      <c r="I9" s="355"/>
      <c r="J9" s="321"/>
      <c r="K9" s="373">
        <v>0</v>
      </c>
      <c r="L9" s="355"/>
      <c r="M9" s="321"/>
      <c r="N9" s="373">
        <f t="shared" si="0"/>
        <v>0</v>
      </c>
      <c r="O9" s="355"/>
      <c r="P9" s="321"/>
      <c r="Q9" s="375">
        <f t="shared" si="1"/>
        <v>0</v>
      </c>
      <c r="R9" s="356"/>
    </row>
    <row r="10" spans="1:18" ht="12" customHeight="1">
      <c r="A10" s="546"/>
      <c r="B10" s="562"/>
      <c r="C10" s="529" t="s">
        <v>236</v>
      </c>
      <c r="D10" s="533"/>
      <c r="E10" s="390">
        <v>0.05</v>
      </c>
      <c r="F10" s="320">
        <v>0</v>
      </c>
      <c r="G10" s="321"/>
      <c r="H10" s="318">
        <v>0</v>
      </c>
      <c r="I10" s="355"/>
      <c r="J10" s="321"/>
      <c r="K10" s="373">
        <v>0</v>
      </c>
      <c r="L10" s="355"/>
      <c r="M10" s="321"/>
      <c r="N10" s="373">
        <f t="shared" si="0"/>
        <v>0</v>
      </c>
      <c r="O10" s="355"/>
      <c r="P10" s="321"/>
      <c r="Q10" s="375">
        <f t="shared" si="1"/>
        <v>0</v>
      </c>
      <c r="R10" s="356"/>
    </row>
    <row r="11" spans="1:18" ht="12" customHeight="1">
      <c r="A11" s="546"/>
      <c r="B11" s="562"/>
      <c r="C11" s="529" t="s">
        <v>287</v>
      </c>
      <c r="D11" s="533"/>
      <c r="E11" s="390">
        <v>0.05</v>
      </c>
      <c r="F11" s="320">
        <v>0</v>
      </c>
      <c r="G11" s="321"/>
      <c r="H11" s="318">
        <v>0</v>
      </c>
      <c r="I11" s="355"/>
      <c r="J11" s="321"/>
      <c r="K11" s="373">
        <v>0</v>
      </c>
      <c r="L11" s="355"/>
      <c r="M11" s="321"/>
      <c r="N11" s="373">
        <f t="shared" si="0"/>
        <v>0</v>
      </c>
      <c r="O11" s="355"/>
      <c r="P11" s="321"/>
      <c r="Q11" s="375">
        <f t="shared" si="1"/>
        <v>0</v>
      </c>
      <c r="R11" s="356"/>
    </row>
    <row r="12" spans="1:18" ht="25.5" customHeight="1">
      <c r="A12" s="546"/>
      <c r="B12" s="562"/>
      <c r="C12" s="569" t="s">
        <v>311</v>
      </c>
      <c r="D12" s="571"/>
      <c r="E12" s="391">
        <v>0.03</v>
      </c>
      <c r="F12" s="320">
        <v>0</v>
      </c>
      <c r="G12" s="321"/>
      <c r="H12" s="318">
        <v>0</v>
      </c>
      <c r="I12" s="355"/>
      <c r="J12" s="321"/>
      <c r="K12" s="373">
        <v>0</v>
      </c>
      <c r="L12" s="355"/>
      <c r="M12" s="321"/>
      <c r="N12" s="373">
        <f t="shared" si="0"/>
        <v>0</v>
      </c>
      <c r="O12" s="355"/>
      <c r="P12" s="321"/>
      <c r="Q12" s="375">
        <f t="shared" si="1"/>
        <v>0</v>
      </c>
      <c r="R12" s="356"/>
    </row>
    <row r="13" spans="1:18" ht="25.5" customHeight="1">
      <c r="A13" s="546"/>
      <c r="B13" s="562"/>
      <c r="C13" s="569" t="s">
        <v>224</v>
      </c>
      <c r="D13" s="570"/>
      <c r="E13" s="390">
        <v>0.02</v>
      </c>
      <c r="F13" s="320">
        <v>0</v>
      </c>
      <c r="G13" s="321"/>
      <c r="H13" s="318">
        <v>0</v>
      </c>
      <c r="I13" s="355"/>
      <c r="J13" s="321"/>
      <c r="K13" s="373">
        <v>0</v>
      </c>
      <c r="L13" s="355"/>
      <c r="M13" s="321"/>
      <c r="N13" s="373">
        <f t="shared" si="0"/>
        <v>0</v>
      </c>
      <c r="O13" s="355"/>
      <c r="P13" s="321"/>
      <c r="Q13" s="375">
        <f t="shared" si="1"/>
        <v>0</v>
      </c>
      <c r="R13" s="356"/>
    </row>
    <row r="14" spans="1:18" ht="12" customHeight="1">
      <c r="A14" s="546"/>
      <c r="B14" s="563"/>
      <c r="C14" s="334"/>
      <c r="D14" s="312"/>
      <c r="E14" s="325"/>
      <c r="F14" s="312"/>
      <c r="G14" s="308"/>
      <c r="H14" s="309"/>
      <c r="I14" s="310"/>
      <c r="J14" s="308"/>
      <c r="K14" s="309"/>
      <c r="L14" s="310"/>
      <c r="M14" s="308"/>
      <c r="N14" s="309"/>
      <c r="O14" s="310"/>
      <c r="P14" s="308"/>
      <c r="Q14" s="358"/>
      <c r="R14" s="311"/>
    </row>
    <row r="15" spans="1:18" ht="6" customHeight="1">
      <c r="A15" s="546"/>
      <c r="B15" s="328"/>
      <c r="C15" s="328"/>
      <c r="D15" s="328"/>
      <c r="E15" s="328"/>
      <c r="F15" s="328"/>
      <c r="G15" s="326"/>
      <c r="H15" s="327"/>
      <c r="I15" s="328"/>
      <c r="J15" s="326"/>
      <c r="K15" s="327"/>
      <c r="L15" s="328"/>
      <c r="M15" s="326"/>
      <c r="N15" s="327"/>
      <c r="O15" s="328"/>
      <c r="P15" s="326"/>
      <c r="Q15" s="363"/>
      <c r="R15" s="329"/>
    </row>
    <row r="16" spans="1:18" ht="12" customHeight="1">
      <c r="A16" s="546"/>
      <c r="B16" s="548" t="s">
        <v>77</v>
      </c>
      <c r="C16" s="543"/>
      <c r="D16" s="543"/>
      <c r="E16" s="298"/>
      <c r="F16" s="298"/>
      <c r="G16" s="326"/>
      <c r="H16" s="327" t="s">
        <v>0</v>
      </c>
      <c r="I16" s="328"/>
      <c r="J16" s="326"/>
      <c r="K16" s="327"/>
      <c r="L16" s="328"/>
      <c r="M16" s="326"/>
      <c r="N16" s="327"/>
      <c r="O16" s="328"/>
      <c r="P16" s="326"/>
      <c r="Q16" s="363"/>
      <c r="R16" s="329"/>
    </row>
    <row r="17" spans="1:18" ht="12" customHeight="1">
      <c r="A17" s="547"/>
      <c r="B17" s="536" t="s">
        <v>239</v>
      </c>
      <c r="C17" s="537"/>
      <c r="D17" s="537"/>
      <c r="E17" s="306"/>
      <c r="F17" s="306"/>
      <c r="G17" s="308"/>
      <c r="H17" s="330">
        <f>H5+H7++H8+H9+H10+H11+H12+H13</f>
        <v>0</v>
      </c>
      <c r="I17" s="312"/>
      <c r="J17" s="308"/>
      <c r="K17" s="376">
        <f>K5+K7++K8+K9+K10+K11+K12+K13</f>
        <v>0</v>
      </c>
      <c r="L17" s="377"/>
      <c r="M17" s="378"/>
      <c r="N17" s="376">
        <f>N5+N7++N8+N9+N10+N11+N12+N13+N14</f>
        <v>0</v>
      </c>
      <c r="O17" s="377"/>
      <c r="P17" s="378"/>
      <c r="Q17" s="379">
        <f>Q5+Q7++Q8+Q9+Q10+Q11+Q12+Q13</f>
        <v>0</v>
      </c>
      <c r="R17" s="331"/>
    </row>
    <row r="18" spans="1:18" ht="6" customHeight="1">
      <c r="A18" s="326"/>
      <c r="B18" s="312"/>
      <c r="C18" s="312"/>
      <c r="D18" s="312"/>
      <c r="E18" s="312"/>
      <c r="F18" s="312"/>
      <c r="G18" s="308"/>
      <c r="H18" s="317"/>
      <c r="I18" s="331"/>
      <c r="J18" s="308"/>
      <c r="K18" s="317"/>
      <c r="L18" s="331"/>
      <c r="M18" s="308"/>
      <c r="N18" s="317"/>
      <c r="O18" s="312"/>
      <c r="P18" s="308"/>
      <c r="Q18" s="364"/>
      <c r="R18" s="331"/>
    </row>
    <row r="19" spans="1:18" ht="12" customHeight="1">
      <c r="A19" s="545" t="s">
        <v>240</v>
      </c>
      <c r="B19" s="548" t="s">
        <v>75</v>
      </c>
      <c r="C19" s="543"/>
      <c r="D19" s="543"/>
      <c r="E19" s="300"/>
      <c r="F19" s="298"/>
      <c r="G19" s="326"/>
      <c r="H19" s="332"/>
      <c r="I19" s="328"/>
      <c r="J19" s="326"/>
      <c r="K19" s="327"/>
      <c r="L19" s="333"/>
      <c r="M19" s="326"/>
      <c r="N19" s="327"/>
      <c r="O19" s="333"/>
      <c r="P19" s="326"/>
      <c r="Q19" s="363"/>
      <c r="R19" s="333"/>
    </row>
    <row r="20" spans="1:18" ht="12" customHeight="1">
      <c r="A20" s="546"/>
      <c r="B20" s="536" t="s">
        <v>263</v>
      </c>
      <c r="C20" s="537"/>
      <c r="D20" s="537"/>
      <c r="E20" s="306"/>
      <c r="F20" s="306"/>
      <c r="G20" s="308"/>
      <c r="H20" s="309">
        <v>0</v>
      </c>
      <c r="I20" s="310">
        <v>0</v>
      </c>
      <c r="J20" s="308"/>
      <c r="K20" s="309">
        <v>0</v>
      </c>
      <c r="L20" s="310">
        <v>0</v>
      </c>
      <c r="M20" s="308"/>
      <c r="N20" s="309">
        <v>0</v>
      </c>
      <c r="O20" s="310">
        <v>0</v>
      </c>
      <c r="P20" s="308"/>
      <c r="Q20" s="358">
        <v>0</v>
      </c>
      <c r="R20" s="311">
        <v>0</v>
      </c>
    </row>
    <row r="21" spans="1:18" ht="12" customHeight="1">
      <c r="A21" s="546"/>
      <c r="B21" s="575"/>
      <c r="C21" s="529" t="s">
        <v>225</v>
      </c>
      <c r="D21" s="533"/>
      <c r="E21" s="390">
        <v>0.14</v>
      </c>
      <c r="F21" s="320">
        <v>0</v>
      </c>
      <c r="G21" s="321"/>
      <c r="H21" s="322">
        <f>0</f>
        <v>0</v>
      </c>
      <c r="I21" s="355"/>
      <c r="J21" s="321"/>
      <c r="K21" s="373">
        <v>0</v>
      </c>
      <c r="L21" s="355"/>
      <c r="M21" s="321"/>
      <c r="N21" s="373">
        <v>0</v>
      </c>
      <c r="O21" s="355"/>
      <c r="P21" s="321"/>
      <c r="Q21" s="375">
        <v>0</v>
      </c>
      <c r="R21" s="356"/>
    </row>
    <row r="22" spans="1:18" ht="12" customHeight="1">
      <c r="A22" s="546"/>
      <c r="B22" s="575"/>
      <c r="C22" s="534" t="s">
        <v>218</v>
      </c>
      <c r="D22" s="535"/>
      <c r="E22" s="390">
        <v>0.1</v>
      </c>
      <c r="F22" s="320">
        <v>0</v>
      </c>
      <c r="G22" s="321"/>
      <c r="H22" s="322">
        <f>0</f>
        <v>0</v>
      </c>
      <c r="I22" s="355"/>
      <c r="J22" s="321"/>
      <c r="K22" s="373">
        <v>0</v>
      </c>
      <c r="L22" s="355"/>
      <c r="M22" s="321"/>
      <c r="N22" s="373">
        <v>0</v>
      </c>
      <c r="O22" s="355"/>
      <c r="P22" s="321"/>
      <c r="Q22" s="375">
        <v>0</v>
      </c>
      <c r="R22" s="356"/>
    </row>
    <row r="23" spans="1:18" ht="12" customHeight="1">
      <c r="A23" s="546"/>
      <c r="B23" s="575"/>
      <c r="C23" s="529" t="s">
        <v>287</v>
      </c>
      <c r="D23" s="530"/>
      <c r="E23" s="392">
        <v>0.05</v>
      </c>
      <c r="F23" s="320">
        <v>0</v>
      </c>
      <c r="G23" s="321"/>
      <c r="H23" s="322">
        <f>0</f>
        <v>0</v>
      </c>
      <c r="I23" s="355"/>
      <c r="J23" s="321"/>
      <c r="K23" s="373">
        <v>0</v>
      </c>
      <c r="L23" s="355"/>
      <c r="M23" s="321"/>
      <c r="N23" s="373">
        <v>0</v>
      </c>
      <c r="O23" s="355"/>
      <c r="P23" s="321"/>
      <c r="Q23" s="375">
        <v>0</v>
      </c>
      <c r="R23" s="356"/>
    </row>
    <row r="24" spans="1:18" ht="12.75">
      <c r="A24" s="546"/>
      <c r="B24" s="575"/>
      <c r="C24" s="569" t="s">
        <v>224</v>
      </c>
      <c r="D24" s="570"/>
      <c r="E24" s="392">
        <v>0.02</v>
      </c>
      <c r="F24" s="320">
        <v>0</v>
      </c>
      <c r="G24" s="321"/>
      <c r="H24" s="322">
        <f>0</f>
        <v>0</v>
      </c>
      <c r="I24" s="355"/>
      <c r="J24" s="321"/>
      <c r="K24" s="373">
        <v>0</v>
      </c>
      <c r="L24" s="355"/>
      <c r="M24" s="321"/>
      <c r="N24" s="373">
        <v>0</v>
      </c>
      <c r="O24" s="355"/>
      <c r="P24" s="321"/>
      <c r="Q24" s="375">
        <v>0</v>
      </c>
      <c r="R24" s="356"/>
    </row>
    <row r="25" spans="1:18" ht="12" customHeight="1">
      <c r="A25" s="546"/>
      <c r="B25" s="575"/>
      <c r="C25" s="572"/>
      <c r="D25" s="573"/>
      <c r="E25" s="325"/>
      <c r="F25" s="312"/>
      <c r="G25" s="308"/>
      <c r="H25" s="309"/>
      <c r="I25" s="354"/>
      <c r="J25" s="308"/>
      <c r="K25" s="372"/>
      <c r="L25" s="354"/>
      <c r="M25" s="308"/>
      <c r="N25" s="372"/>
      <c r="O25" s="354"/>
      <c r="P25" s="308"/>
      <c r="Q25" s="374"/>
      <c r="R25" s="356"/>
    </row>
    <row r="26" spans="1:18" ht="12" customHeight="1">
      <c r="A26" s="546"/>
      <c r="B26" s="548" t="s">
        <v>77</v>
      </c>
      <c r="C26" s="543"/>
      <c r="D26" s="544"/>
      <c r="E26" s="298"/>
      <c r="F26" s="298"/>
      <c r="G26" s="326"/>
      <c r="H26" s="327" t="s">
        <v>0</v>
      </c>
      <c r="I26" s="328"/>
      <c r="J26" s="326"/>
      <c r="K26" s="380"/>
      <c r="L26" s="328"/>
      <c r="M26" s="326"/>
      <c r="N26" s="380"/>
      <c r="O26" s="328"/>
      <c r="P26" s="326"/>
      <c r="Q26" s="384"/>
      <c r="R26" s="329"/>
    </row>
    <row r="27" spans="1:18" ht="12" customHeight="1">
      <c r="A27" s="547"/>
      <c r="B27" s="536" t="s">
        <v>264</v>
      </c>
      <c r="C27" s="537"/>
      <c r="D27" s="538"/>
      <c r="E27" s="306"/>
      <c r="F27" s="306"/>
      <c r="G27" s="308"/>
      <c r="H27" s="330">
        <f>H20+H21+H22+H23+H24</f>
        <v>0</v>
      </c>
      <c r="I27" s="312"/>
      <c r="J27" s="308"/>
      <c r="K27" s="376">
        <f>K20+K21+K22+K23+K24</f>
        <v>0</v>
      </c>
      <c r="L27" s="312"/>
      <c r="M27" s="308"/>
      <c r="N27" s="376">
        <f>N20+N21+N22+N23+N24</f>
        <v>0</v>
      </c>
      <c r="O27" s="312"/>
      <c r="P27" s="308"/>
      <c r="Q27" s="374">
        <f>Q20+Q21+Q22+Q23+Q24</f>
        <v>0</v>
      </c>
      <c r="R27" s="331"/>
    </row>
    <row r="28" spans="1:18" ht="12" customHeight="1">
      <c r="A28" s="335"/>
      <c r="B28" s="336"/>
      <c r="C28" s="298"/>
      <c r="D28" s="298"/>
      <c r="E28" s="298"/>
      <c r="F28" s="298"/>
      <c r="G28" s="328"/>
      <c r="H28" s="337"/>
      <c r="I28" s="328"/>
      <c r="J28" s="328"/>
      <c r="K28" s="381"/>
      <c r="L28" s="328"/>
      <c r="M28" s="328"/>
      <c r="N28" s="381"/>
      <c r="O28" s="328"/>
      <c r="P28" s="328"/>
      <c r="Q28" s="385"/>
      <c r="R28" s="328"/>
    </row>
    <row r="29" spans="1:18" ht="12" customHeight="1">
      <c r="A29" s="529" t="s">
        <v>271</v>
      </c>
      <c r="B29" s="533"/>
      <c r="C29" s="533"/>
      <c r="D29" s="530"/>
      <c r="E29" s="340"/>
      <c r="F29" s="340"/>
      <c r="G29" s="321"/>
      <c r="H29" s="365">
        <f>H27+H17</f>
        <v>0</v>
      </c>
      <c r="I29" s="346"/>
      <c r="J29" s="321"/>
      <c r="K29" s="382">
        <f>K27+K17</f>
        <v>0</v>
      </c>
      <c r="L29" s="346"/>
      <c r="M29" s="321"/>
      <c r="N29" s="382">
        <f>N27+N17</f>
        <v>0</v>
      </c>
      <c r="O29" s="345"/>
      <c r="P29" s="321"/>
      <c r="Q29" s="386">
        <f>Q27+Q17</f>
        <v>0</v>
      </c>
      <c r="R29" s="346"/>
    </row>
    <row r="30" spans="1:18" ht="12" customHeight="1">
      <c r="A30" s="529" t="s">
        <v>78</v>
      </c>
      <c r="B30" s="533"/>
      <c r="C30" s="533"/>
      <c r="D30" s="530"/>
      <c r="E30" s="340"/>
      <c r="F30" s="340"/>
      <c r="G30" s="321"/>
      <c r="H30" s="344">
        <f>H5*I5+H7*I7+H20*I20+H21*I21</f>
        <v>0</v>
      </c>
      <c r="I30" s="320"/>
      <c r="J30" s="321"/>
      <c r="K30" s="383">
        <f>K5*L5+K7*L7+K20*L20+K21*L21</f>
        <v>0</v>
      </c>
      <c r="L30" s="320"/>
      <c r="M30" s="321"/>
      <c r="N30" s="383">
        <f>N5*O5+N7*O7+N20*O20+N21*O21</f>
        <v>0</v>
      </c>
      <c r="O30" s="320"/>
      <c r="P30" s="321"/>
      <c r="Q30" s="375">
        <f>Q5*R5+Q7*R7+Q20*R20+Q21*R21</f>
        <v>0</v>
      </c>
      <c r="R30" s="342"/>
    </row>
    <row r="31" spans="1:18" ht="12" customHeight="1">
      <c r="A31" s="529" t="s">
        <v>265</v>
      </c>
      <c r="B31" s="533"/>
      <c r="C31" s="533"/>
      <c r="D31" s="530"/>
      <c r="E31" s="340"/>
      <c r="F31" s="340"/>
      <c r="G31" s="321"/>
      <c r="H31" s="344">
        <f>H29+H30+H32</f>
        <v>0</v>
      </c>
      <c r="I31" s="345"/>
      <c r="J31" s="321"/>
      <c r="K31" s="383">
        <f>K29+K30+K32</f>
        <v>0</v>
      </c>
      <c r="L31" s="345"/>
      <c r="M31" s="321"/>
      <c r="N31" s="383">
        <f>N29+N30+N32</f>
        <v>0</v>
      </c>
      <c r="O31" s="345"/>
      <c r="P31" s="321"/>
      <c r="Q31" s="375">
        <f>Q29+Q30+Q32</f>
        <v>0</v>
      </c>
      <c r="R31" s="346"/>
    </row>
    <row r="32" spans="1:18" ht="12" customHeight="1">
      <c r="A32" s="529" t="s">
        <v>270</v>
      </c>
      <c r="B32" s="533"/>
      <c r="C32" s="533"/>
      <c r="D32" s="530"/>
      <c r="E32" s="340"/>
      <c r="F32" s="340"/>
      <c r="G32" s="321"/>
      <c r="H32" s="341">
        <v>0</v>
      </c>
      <c r="I32" s="320"/>
      <c r="J32" s="321"/>
      <c r="K32" s="383">
        <v>0</v>
      </c>
      <c r="L32" s="320"/>
      <c r="M32" s="321"/>
      <c r="N32" s="383">
        <v>0</v>
      </c>
      <c r="O32" s="320"/>
      <c r="P32" s="321"/>
      <c r="Q32" s="375">
        <v>0</v>
      </c>
      <c r="R32" s="342"/>
    </row>
    <row r="33" spans="1:18" ht="12" customHeight="1">
      <c r="A33" s="529" t="s">
        <v>368</v>
      </c>
      <c r="B33" s="533"/>
      <c r="C33" s="533"/>
      <c r="D33" s="530"/>
      <c r="E33" s="340"/>
      <c r="F33" s="340"/>
      <c r="G33" s="321"/>
      <c r="H33" s="341">
        <v>0</v>
      </c>
      <c r="I33" s="320"/>
      <c r="J33" s="321"/>
      <c r="K33" s="383">
        <v>0</v>
      </c>
      <c r="L33" s="320"/>
      <c r="M33" s="321"/>
      <c r="N33" s="383">
        <v>0</v>
      </c>
      <c r="O33" s="320"/>
      <c r="P33" s="321"/>
      <c r="Q33" s="375">
        <v>0</v>
      </c>
      <c r="R33" s="342"/>
    </row>
    <row r="34" spans="1:18" ht="12.75">
      <c r="A34" s="542" t="s">
        <v>79</v>
      </c>
      <c r="B34" s="543"/>
      <c r="C34" s="543"/>
      <c r="D34" s="544"/>
      <c r="E34" s="298"/>
      <c r="F34" s="298"/>
      <c r="G34" s="366" t="s">
        <v>80</v>
      </c>
      <c r="H34" s="367" t="s">
        <v>81</v>
      </c>
      <c r="I34" s="368"/>
      <c r="J34" s="366" t="s">
        <v>80</v>
      </c>
      <c r="K34" s="367" t="s">
        <v>82</v>
      </c>
      <c r="L34" s="368"/>
      <c r="M34" s="366" t="s">
        <v>80</v>
      </c>
      <c r="N34" s="369" t="s">
        <v>82</v>
      </c>
      <c r="O34" s="368"/>
      <c r="P34" s="366" t="s">
        <v>80</v>
      </c>
      <c r="Q34" s="370" t="s">
        <v>83</v>
      </c>
      <c r="R34" s="368"/>
    </row>
    <row r="35" spans="1:18" ht="12.75">
      <c r="A35" s="542" t="s">
        <v>84</v>
      </c>
      <c r="B35" s="543"/>
      <c r="C35" s="543"/>
      <c r="D35" s="544"/>
      <c r="E35" s="298"/>
      <c r="F35" s="371"/>
      <c r="G35" s="366" t="s">
        <v>80</v>
      </c>
      <c r="H35" s="367" t="s">
        <v>81</v>
      </c>
      <c r="I35" s="368"/>
      <c r="J35" s="366" t="s">
        <v>80</v>
      </c>
      <c r="K35" s="367" t="s">
        <v>82</v>
      </c>
      <c r="L35" s="368"/>
      <c r="M35" s="366" t="s">
        <v>80</v>
      </c>
      <c r="N35" s="369" t="s">
        <v>82</v>
      </c>
      <c r="O35" s="368"/>
      <c r="P35" s="366" t="s">
        <v>80</v>
      </c>
      <c r="Q35" s="370" t="s">
        <v>83</v>
      </c>
      <c r="R35" s="368"/>
    </row>
    <row r="36" spans="1:18" ht="12.75">
      <c r="A36" s="542" t="s">
        <v>85</v>
      </c>
      <c r="B36" s="543"/>
      <c r="C36" s="543"/>
      <c r="D36" s="544"/>
      <c r="E36" s="298"/>
      <c r="F36" s="298"/>
      <c r="G36" s="326"/>
      <c r="H36" s="352"/>
      <c r="I36" s="328"/>
      <c r="J36" s="326"/>
      <c r="K36" s="352"/>
      <c r="L36" s="328"/>
      <c r="M36" s="326"/>
      <c r="N36" s="328"/>
      <c r="O36" s="328"/>
      <c r="P36" s="326"/>
      <c r="Q36" s="329"/>
      <c r="R36" s="329"/>
    </row>
    <row r="37" spans="1:18" ht="12.75">
      <c r="A37" s="542" t="s">
        <v>86</v>
      </c>
      <c r="B37" s="543"/>
      <c r="C37" s="543"/>
      <c r="D37" s="544"/>
      <c r="E37" s="298"/>
      <c r="F37" s="298"/>
      <c r="G37" s="326"/>
      <c r="H37" s="352"/>
      <c r="I37" s="328"/>
      <c r="J37" s="326"/>
      <c r="K37" s="352"/>
      <c r="L37" s="328" t="s">
        <v>0</v>
      </c>
      <c r="M37" s="326"/>
      <c r="N37" s="328"/>
      <c r="O37" s="328"/>
      <c r="P37" s="326"/>
      <c r="Q37" s="329"/>
      <c r="R37" s="329"/>
    </row>
    <row r="38" spans="1:18" ht="36" customHeight="1">
      <c r="A38" s="536" t="s">
        <v>87</v>
      </c>
      <c r="B38" s="537"/>
      <c r="C38" s="537"/>
      <c r="D38" s="538"/>
      <c r="E38" s="306"/>
      <c r="F38" s="306"/>
      <c r="G38" s="308" t="s">
        <v>88</v>
      </c>
      <c r="H38" s="353"/>
      <c r="I38" s="312"/>
      <c r="J38" s="308" t="s">
        <v>88</v>
      </c>
      <c r="K38" s="353"/>
      <c r="L38" s="312"/>
      <c r="M38" s="308" t="s">
        <v>88</v>
      </c>
      <c r="N38" s="312"/>
      <c r="O38" s="312"/>
      <c r="P38" s="308" t="s">
        <v>88</v>
      </c>
      <c r="Q38" s="331"/>
      <c r="R38" s="331"/>
    </row>
    <row r="39" ht="12.75">
      <c r="A39" s="9"/>
    </row>
  </sheetData>
  <sheetProtection/>
  <mergeCells count="45">
    <mergeCell ref="C25:D25"/>
    <mergeCell ref="A33:D33"/>
    <mergeCell ref="A1:R1"/>
    <mergeCell ref="A2:D2"/>
    <mergeCell ref="G2:I2"/>
    <mergeCell ref="J2:L2"/>
    <mergeCell ref="M2:O2"/>
    <mergeCell ref="P2:R2"/>
    <mergeCell ref="A3:F3"/>
    <mergeCell ref="G3:H3"/>
    <mergeCell ref="J3:K3"/>
    <mergeCell ref="M3:N3"/>
    <mergeCell ref="P3:Q3"/>
    <mergeCell ref="A4:A17"/>
    <mergeCell ref="B4:D4"/>
    <mergeCell ref="B5:D5"/>
    <mergeCell ref="B6:B14"/>
    <mergeCell ref="C7:D7"/>
    <mergeCell ref="C24:D24"/>
    <mergeCell ref="C8:D8"/>
    <mergeCell ref="C9:D9"/>
    <mergeCell ref="C10:D10"/>
    <mergeCell ref="C11:D11"/>
    <mergeCell ref="C12:D12"/>
    <mergeCell ref="C13:D13"/>
    <mergeCell ref="A31:D31"/>
    <mergeCell ref="B16:D16"/>
    <mergeCell ref="B17:D17"/>
    <mergeCell ref="A19:A27"/>
    <mergeCell ref="B19:D19"/>
    <mergeCell ref="B20:D20"/>
    <mergeCell ref="B21:B25"/>
    <mergeCell ref="C21:D21"/>
    <mergeCell ref="C22:D22"/>
    <mergeCell ref="C23:D23"/>
    <mergeCell ref="A34:D34"/>
    <mergeCell ref="A35:D35"/>
    <mergeCell ref="A36:D36"/>
    <mergeCell ref="A37:D37"/>
    <mergeCell ref="A38:D38"/>
    <mergeCell ref="B26:D26"/>
    <mergeCell ref="B27:D27"/>
    <mergeCell ref="A29:D29"/>
    <mergeCell ref="A32:D32"/>
    <mergeCell ref="A30:D30"/>
  </mergeCells>
  <dataValidations count="1">
    <dataValidation type="textLength" allowBlank="1" showInputMessage="1" showErrorMessage="1" sqref="L8:L13 O8:O13 R8:R13 I8:I13 R22:R25 O22:O25 L22:L25 I22:I25">
      <formula1>0</formula1>
      <formula2>0</formula2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2" r:id="rId1"/>
  <headerFooter alignWithMargins="0">
    <oddHeader xml:space="preserve">&amp;C 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160" zoomScaleSheetLayoutView="160" zoomScalePageLayoutView="0" workbookViewId="0" topLeftCell="A4">
      <selection activeCell="D19" sqref="D19:D22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1:10" ht="17.25" customHeight="1">
      <c r="A1" s="180"/>
      <c r="B1" s="180"/>
      <c r="C1" s="585" t="s">
        <v>312</v>
      </c>
      <c r="D1" s="585"/>
      <c r="E1" s="585"/>
      <c r="F1" s="585"/>
      <c r="G1" s="585"/>
      <c r="H1" s="585"/>
      <c r="I1" s="180"/>
      <c r="J1" s="180"/>
    </row>
    <row r="2" spans="1:10" ht="17.25" customHeight="1">
      <c r="A2" s="180"/>
      <c r="B2" s="180"/>
      <c r="C2" s="181"/>
      <c r="D2" s="181"/>
      <c r="E2" s="181"/>
      <c r="F2" s="181"/>
      <c r="G2" s="181"/>
      <c r="H2" s="181"/>
      <c r="I2" s="180"/>
      <c r="J2" s="180"/>
    </row>
    <row r="3" spans="1:10" s="19" customFormat="1" ht="15.75">
      <c r="A3" s="183"/>
      <c r="B3" s="183"/>
      <c r="C3" s="231" t="s">
        <v>336</v>
      </c>
      <c r="D3" s="232" t="s">
        <v>313</v>
      </c>
      <c r="E3" s="233"/>
      <c r="F3" s="233"/>
      <c r="G3" s="233"/>
      <c r="H3" s="234"/>
      <c r="I3" s="183"/>
      <c r="J3" s="183"/>
    </row>
    <row r="4" spans="1:10" s="20" customFormat="1" ht="12.75" customHeight="1">
      <c r="A4" s="187"/>
      <c r="B4" s="187"/>
      <c r="C4" s="586" t="s">
        <v>104</v>
      </c>
      <c r="D4" s="587"/>
      <c r="E4" s="587"/>
      <c r="F4" s="588"/>
      <c r="G4" s="586" t="s">
        <v>314</v>
      </c>
      <c r="H4" s="588"/>
      <c r="I4" s="188"/>
      <c r="J4" s="187"/>
    </row>
    <row r="5" spans="1:10" s="21" customFormat="1" ht="12.75" customHeight="1">
      <c r="A5" s="189"/>
      <c r="B5" s="189"/>
      <c r="C5" s="589">
        <v>1</v>
      </c>
      <c r="D5" s="590"/>
      <c r="E5" s="590"/>
      <c r="F5" s="590"/>
      <c r="G5" s="192"/>
      <c r="H5" s="191">
        <v>2</v>
      </c>
      <c r="I5" s="193"/>
      <c r="J5" s="189"/>
    </row>
    <row r="6" spans="1:10" s="21" customFormat="1" ht="12" customHeight="1">
      <c r="A6" s="189"/>
      <c r="B6" s="189"/>
      <c r="C6" s="580"/>
      <c r="D6" s="197" t="s">
        <v>315</v>
      </c>
      <c r="E6" s="198"/>
      <c r="F6" s="199"/>
      <c r="G6" s="193"/>
      <c r="H6" s="199"/>
      <c r="I6" s="193"/>
      <c r="J6" s="189"/>
    </row>
    <row r="7" spans="1:10" s="21" customFormat="1" ht="12">
      <c r="A7" s="189"/>
      <c r="B7" s="189"/>
      <c r="C7" s="580"/>
      <c r="D7" s="197" t="s">
        <v>238</v>
      </c>
      <c r="E7" s="198"/>
      <c r="F7" s="199"/>
      <c r="G7" s="200" t="s">
        <v>316</v>
      </c>
      <c r="H7" s="222">
        <f>SR5!H5</f>
        <v>0</v>
      </c>
      <c r="I7" s="193"/>
      <c r="J7" s="189"/>
    </row>
    <row r="8" spans="1:10" s="21" customFormat="1" ht="12">
      <c r="A8" s="189"/>
      <c r="B8" s="189"/>
      <c r="C8" s="580"/>
      <c r="D8" s="591" t="s">
        <v>369</v>
      </c>
      <c r="E8" s="216" t="s">
        <v>317</v>
      </c>
      <c r="F8" s="217"/>
      <c r="G8" s="218" t="s">
        <v>316</v>
      </c>
      <c r="H8" s="223">
        <f>SR5!H7</f>
        <v>0</v>
      </c>
      <c r="I8" s="193"/>
      <c r="J8" s="189"/>
    </row>
    <row r="9" spans="1:10" s="21" customFormat="1" ht="9.75" customHeight="1">
      <c r="A9" s="189"/>
      <c r="B9" s="189"/>
      <c r="C9" s="580"/>
      <c r="D9" s="592"/>
      <c r="E9" s="216" t="s">
        <v>318</v>
      </c>
      <c r="F9" s="217"/>
      <c r="G9" s="218" t="s">
        <v>316</v>
      </c>
      <c r="H9" s="223">
        <f>SR5!H8</f>
        <v>0</v>
      </c>
      <c r="I9" s="193"/>
      <c r="J9" s="189"/>
    </row>
    <row r="10" spans="1:10" s="21" customFormat="1" ht="12">
      <c r="A10" s="189"/>
      <c r="B10" s="189"/>
      <c r="C10" s="580"/>
      <c r="D10" s="592"/>
      <c r="E10" s="216" t="s">
        <v>319</v>
      </c>
      <c r="F10" s="217"/>
      <c r="G10" s="218" t="s">
        <v>316</v>
      </c>
      <c r="H10" s="223">
        <f>SR5!H9</f>
        <v>0</v>
      </c>
      <c r="I10" s="193"/>
      <c r="J10" s="189"/>
    </row>
    <row r="11" spans="1:10" s="21" customFormat="1" ht="11.25" customHeight="1">
      <c r="A11" s="189"/>
      <c r="B11" s="189"/>
      <c r="C11" s="580"/>
      <c r="D11" s="592"/>
      <c r="E11" s="582" t="s">
        <v>236</v>
      </c>
      <c r="F11" s="408"/>
      <c r="G11" s="218" t="s">
        <v>316</v>
      </c>
      <c r="H11" s="223">
        <f>SR5!H10</f>
        <v>0</v>
      </c>
      <c r="I11" s="193"/>
      <c r="J11" s="189"/>
    </row>
    <row r="12" spans="1:10" s="21" customFormat="1" ht="11.25" customHeight="1">
      <c r="A12" s="189"/>
      <c r="B12" s="189"/>
      <c r="C12" s="580"/>
      <c r="D12" s="592"/>
      <c r="E12" s="582" t="s">
        <v>221</v>
      </c>
      <c r="F12" s="408"/>
      <c r="G12" s="218" t="s">
        <v>316</v>
      </c>
      <c r="H12" s="223">
        <f>SR5!H11</f>
        <v>0</v>
      </c>
      <c r="I12" s="193"/>
      <c r="J12" s="189"/>
    </row>
    <row r="13" spans="1:10" s="21" customFormat="1" ht="23.25" customHeight="1">
      <c r="A13" s="189"/>
      <c r="B13" s="189"/>
      <c r="C13" s="580"/>
      <c r="D13" s="592"/>
      <c r="E13" s="594" t="s">
        <v>335</v>
      </c>
      <c r="F13" s="456"/>
      <c r="G13" s="219" t="s">
        <v>316</v>
      </c>
      <c r="H13" s="223">
        <f>SR5!H12</f>
        <v>0</v>
      </c>
      <c r="I13" s="193"/>
      <c r="J13" s="189"/>
    </row>
    <row r="14" spans="1:10" s="21" customFormat="1" ht="10.5" customHeight="1">
      <c r="A14" s="189"/>
      <c r="B14" s="189"/>
      <c r="C14" s="580"/>
      <c r="D14" s="593"/>
      <c r="E14" s="582" t="s">
        <v>320</v>
      </c>
      <c r="F14" s="408"/>
      <c r="G14" s="219" t="s">
        <v>316</v>
      </c>
      <c r="H14" s="223">
        <f>SR5!H13</f>
        <v>0</v>
      </c>
      <c r="I14" s="193"/>
      <c r="J14" s="189"/>
    </row>
    <row r="15" spans="1:10" s="21" customFormat="1" ht="11.25">
      <c r="A15" s="189"/>
      <c r="B15" s="189"/>
      <c r="C15" s="580"/>
      <c r="D15" s="197" t="s">
        <v>321</v>
      </c>
      <c r="E15" s="198"/>
      <c r="F15" s="198"/>
      <c r="G15" s="193"/>
      <c r="H15" s="222"/>
      <c r="I15" s="193"/>
      <c r="J15" s="189"/>
    </row>
    <row r="16" spans="1:10" s="21" customFormat="1" ht="12">
      <c r="A16" s="189"/>
      <c r="B16" s="189"/>
      <c r="C16" s="580"/>
      <c r="D16" s="206" t="s">
        <v>322</v>
      </c>
      <c r="E16" s="220"/>
      <c r="F16" s="220"/>
      <c r="G16" s="221" t="s">
        <v>316</v>
      </c>
      <c r="H16" s="224">
        <f>SUM(H7,H8,H9,H10,H11,H12,H13,H14)</f>
        <v>0</v>
      </c>
      <c r="I16" s="193"/>
      <c r="J16" s="189"/>
    </row>
    <row r="17" spans="1:10" s="21" customFormat="1" ht="12.75" customHeight="1">
      <c r="A17" s="189"/>
      <c r="B17" s="189"/>
      <c r="C17" s="580"/>
      <c r="D17" s="197" t="s">
        <v>315</v>
      </c>
      <c r="E17" s="199"/>
      <c r="F17" s="199"/>
      <c r="G17" s="193"/>
      <c r="H17" s="222"/>
      <c r="I17" s="193"/>
      <c r="J17" s="189"/>
    </row>
    <row r="18" spans="1:10" s="21" customFormat="1" ht="12" customHeight="1">
      <c r="A18" s="189"/>
      <c r="B18" s="189"/>
      <c r="C18" s="580"/>
      <c r="D18" s="206" t="s">
        <v>263</v>
      </c>
      <c r="E18" s="202"/>
      <c r="F18" s="202"/>
      <c r="G18" s="221" t="s">
        <v>316</v>
      </c>
      <c r="H18" s="225">
        <f>SR5!H19</f>
        <v>0</v>
      </c>
      <c r="I18" s="193"/>
      <c r="J18" s="189"/>
    </row>
    <row r="19" spans="1:10" s="21" customFormat="1" ht="13.5" customHeight="1">
      <c r="A19" s="189"/>
      <c r="B19" s="189"/>
      <c r="C19" s="580"/>
      <c r="D19" s="679" t="s">
        <v>370</v>
      </c>
      <c r="E19" s="216" t="s">
        <v>317</v>
      </c>
      <c r="F19" s="217"/>
      <c r="G19" s="218" t="s">
        <v>316</v>
      </c>
      <c r="H19" s="223">
        <f>SR5!H20</f>
        <v>0</v>
      </c>
      <c r="I19" s="193"/>
      <c r="J19" s="189"/>
    </row>
    <row r="20" spans="1:10" s="21" customFormat="1" ht="12" customHeight="1">
      <c r="A20" s="189"/>
      <c r="B20" s="189"/>
      <c r="C20" s="580"/>
      <c r="D20" s="592"/>
      <c r="E20" s="216" t="s">
        <v>319</v>
      </c>
      <c r="F20" s="217"/>
      <c r="G20" s="218" t="s">
        <v>316</v>
      </c>
      <c r="H20" s="223">
        <f>SR5!H21</f>
        <v>0</v>
      </c>
      <c r="I20" s="193"/>
      <c r="J20" s="189"/>
    </row>
    <row r="21" spans="1:10" s="21" customFormat="1" ht="12" customHeight="1">
      <c r="A21" s="189"/>
      <c r="B21" s="189"/>
      <c r="C21" s="580"/>
      <c r="D21" s="592"/>
      <c r="E21" s="582" t="s">
        <v>221</v>
      </c>
      <c r="F21" s="408"/>
      <c r="G21" s="218" t="s">
        <v>316</v>
      </c>
      <c r="H21" s="223">
        <f>SR5!H22</f>
        <v>0</v>
      </c>
      <c r="I21" s="193"/>
      <c r="J21" s="189"/>
    </row>
    <row r="22" spans="1:10" s="21" customFormat="1" ht="12" customHeight="1">
      <c r="A22" s="189"/>
      <c r="B22" s="189"/>
      <c r="C22" s="580"/>
      <c r="D22" s="593"/>
      <c r="E22" s="582" t="s">
        <v>224</v>
      </c>
      <c r="F22" s="408"/>
      <c r="G22" s="218" t="s">
        <v>316</v>
      </c>
      <c r="H22" s="223">
        <f>SR5!H23</f>
        <v>0</v>
      </c>
      <c r="I22" s="193"/>
      <c r="J22" s="189"/>
    </row>
    <row r="23" spans="1:10" s="21" customFormat="1" ht="12.75" customHeight="1">
      <c r="A23" s="189"/>
      <c r="B23" s="189"/>
      <c r="C23" s="580"/>
      <c r="D23" s="197" t="s">
        <v>321</v>
      </c>
      <c r="E23" s="199"/>
      <c r="F23" s="199"/>
      <c r="G23" s="204"/>
      <c r="H23" s="226"/>
      <c r="I23" s="193"/>
      <c r="J23" s="189"/>
    </row>
    <row r="24" spans="1:10" s="21" customFormat="1" ht="11.25" customHeight="1">
      <c r="A24" s="189"/>
      <c r="B24" s="189"/>
      <c r="C24" s="581"/>
      <c r="D24" s="206" t="s">
        <v>323</v>
      </c>
      <c r="E24" s="202"/>
      <c r="F24" s="202"/>
      <c r="G24" s="221" t="s">
        <v>316</v>
      </c>
      <c r="H24" s="224">
        <f>SUM(H18,H19,H20,H21,H22)</f>
        <v>0</v>
      </c>
      <c r="I24" s="193"/>
      <c r="J24" s="189"/>
    </row>
    <row r="25" spans="1:10" s="21" customFormat="1" ht="9.75" customHeight="1">
      <c r="A25" s="189"/>
      <c r="B25" s="189"/>
      <c r="C25" s="197" t="s">
        <v>324</v>
      </c>
      <c r="D25" s="199"/>
      <c r="E25" s="199"/>
      <c r="F25" s="205"/>
      <c r="G25" s="199"/>
      <c r="H25" s="222"/>
      <c r="I25" s="193"/>
      <c r="J25" s="189"/>
    </row>
    <row r="26" spans="1:10" s="21" customFormat="1" ht="9.75" customHeight="1">
      <c r="A26" s="189"/>
      <c r="B26" s="189"/>
      <c r="C26" s="206" t="s">
        <v>325</v>
      </c>
      <c r="D26" s="202"/>
      <c r="E26" s="202"/>
      <c r="F26" s="202"/>
      <c r="G26" s="221" t="s">
        <v>316</v>
      </c>
      <c r="H26" s="225">
        <v>0</v>
      </c>
      <c r="I26" s="193"/>
      <c r="J26" s="189"/>
    </row>
    <row r="27" spans="1:10" s="21" customFormat="1" ht="9.75" customHeight="1">
      <c r="A27" s="189"/>
      <c r="B27" s="189"/>
      <c r="C27" s="197" t="s">
        <v>321</v>
      </c>
      <c r="D27" s="199"/>
      <c r="E27" s="199"/>
      <c r="F27" s="199"/>
      <c r="G27" s="193"/>
      <c r="H27" s="222"/>
      <c r="I27" s="193"/>
      <c r="J27" s="189"/>
    </row>
    <row r="28" spans="1:10" s="21" customFormat="1" ht="10.5" customHeight="1">
      <c r="A28" s="189"/>
      <c r="B28" s="189"/>
      <c r="C28" s="197" t="s">
        <v>326</v>
      </c>
      <c r="D28" s="199"/>
      <c r="E28" s="199"/>
      <c r="F28" s="199"/>
      <c r="G28" s="221" t="s">
        <v>316</v>
      </c>
      <c r="H28" s="227">
        <f>H16+H24+H26</f>
        <v>0</v>
      </c>
      <c r="I28" s="193"/>
      <c r="J28" s="189"/>
    </row>
    <row r="29" spans="1:10" s="21" customFormat="1" ht="3.75" customHeight="1">
      <c r="A29" s="189"/>
      <c r="B29" s="199"/>
      <c r="C29" s="207"/>
      <c r="D29" s="203"/>
      <c r="E29" s="203"/>
      <c r="F29" s="203"/>
      <c r="G29" s="199"/>
      <c r="H29" s="201"/>
      <c r="I29" s="199"/>
      <c r="J29" s="189"/>
    </row>
    <row r="30" spans="1:10" s="21" customFormat="1" ht="12" customHeight="1">
      <c r="A30" s="189"/>
      <c r="B30" s="199"/>
      <c r="C30" s="198"/>
      <c r="D30" s="199"/>
      <c r="E30" s="199"/>
      <c r="F30" s="199"/>
      <c r="G30" s="199"/>
      <c r="H30" s="201"/>
      <c r="I30" s="199"/>
      <c r="J30" s="189"/>
    </row>
    <row r="31" spans="1:10" s="21" customFormat="1" ht="12" customHeight="1">
      <c r="A31" s="189"/>
      <c r="B31" s="199"/>
      <c r="C31" s="198"/>
      <c r="D31" s="199"/>
      <c r="E31" s="199"/>
      <c r="F31" s="199"/>
      <c r="G31" s="199"/>
      <c r="H31" s="583" t="s">
        <v>327</v>
      </c>
      <c r="I31" s="583"/>
      <c r="J31" s="189"/>
    </row>
    <row r="32" spans="1:10" s="21" customFormat="1" ht="12" customHeight="1">
      <c r="A32" s="189"/>
      <c r="B32" s="199"/>
      <c r="C32" s="198"/>
      <c r="D32" s="199"/>
      <c r="E32" s="199"/>
      <c r="F32" s="199"/>
      <c r="G32" s="199"/>
      <c r="H32" s="208"/>
      <c r="I32" s="209" t="s">
        <v>328</v>
      </c>
      <c r="J32" s="189"/>
    </row>
    <row r="33" spans="1:10" s="21" customFormat="1" ht="7.5" customHeight="1" thickBot="1">
      <c r="A33" s="189"/>
      <c r="B33" s="199"/>
      <c r="C33" s="198"/>
      <c r="D33" s="199"/>
      <c r="E33" s="199"/>
      <c r="F33" s="199"/>
      <c r="G33" s="199"/>
      <c r="H33" s="201"/>
      <c r="I33" s="199"/>
      <c r="J33" s="189"/>
    </row>
    <row r="34" spans="1:10" s="21" customFormat="1" ht="12" customHeight="1" thickBot="1">
      <c r="A34" s="189"/>
      <c r="B34" s="199"/>
      <c r="C34" s="584" t="s">
        <v>329</v>
      </c>
      <c r="D34" s="584"/>
      <c r="E34" s="210" t="s">
        <v>330</v>
      </c>
      <c r="F34" s="211" t="e">
        <f>H28/SR2!K13</f>
        <v>#DIV/0!</v>
      </c>
      <c r="G34" s="212" t="s">
        <v>331</v>
      </c>
      <c r="H34" s="213"/>
      <c r="I34" s="228">
        <v>2254.75</v>
      </c>
      <c r="J34" s="189" t="s">
        <v>359</v>
      </c>
    </row>
    <row r="35" spans="1:10" s="21" customFormat="1" ht="12" customHeight="1">
      <c r="A35" s="189"/>
      <c r="B35" s="199"/>
      <c r="C35" s="578" t="s">
        <v>332</v>
      </c>
      <c r="D35" s="578"/>
      <c r="E35" s="199"/>
      <c r="F35" s="199"/>
      <c r="G35" s="199"/>
      <c r="H35" s="201"/>
      <c r="I35" s="199"/>
      <c r="J35" s="189"/>
    </row>
    <row r="36" spans="1:10" ht="12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ht="12" customHeight="1">
      <c r="A37" s="180"/>
      <c r="B37" s="180" t="s">
        <v>333</v>
      </c>
      <c r="C37" s="180" t="s">
        <v>334</v>
      </c>
      <c r="D37" s="180"/>
      <c r="E37" s="180"/>
      <c r="F37" s="180"/>
      <c r="G37" s="180"/>
      <c r="H37" s="214"/>
      <c r="I37" s="180"/>
      <c r="J37" s="180"/>
    </row>
    <row r="38" spans="1:10" ht="5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12" customHeight="1">
      <c r="A39" s="180"/>
      <c r="B39" s="180"/>
      <c r="C39" s="215"/>
      <c r="D39" s="215"/>
      <c r="E39" s="215"/>
      <c r="F39" s="215"/>
      <c r="G39" s="215"/>
      <c r="H39" s="215"/>
      <c r="I39" s="180"/>
      <c r="J39" s="180"/>
    </row>
    <row r="40" spans="3:8" ht="12" customHeight="1">
      <c r="C40" s="23"/>
      <c r="D40" s="23"/>
      <c r="E40" s="23"/>
      <c r="F40" s="23"/>
      <c r="G40" s="23"/>
      <c r="H40" s="23"/>
    </row>
    <row r="41" spans="3:9" ht="12" customHeight="1">
      <c r="C41" s="24"/>
      <c r="D41" s="24"/>
      <c r="E41" s="24"/>
      <c r="F41" s="24"/>
      <c r="G41" s="24"/>
      <c r="H41" s="24"/>
      <c r="I41" s="22"/>
    </row>
    <row r="42" spans="3:9" ht="12" customHeight="1">
      <c r="C42" s="22"/>
      <c r="D42" s="22"/>
      <c r="E42" s="22"/>
      <c r="F42" s="22"/>
      <c r="G42" s="22"/>
      <c r="H42" s="22"/>
      <c r="I42" s="22"/>
    </row>
    <row r="43" spans="3:9" ht="12" customHeight="1">
      <c r="C43" s="22"/>
      <c r="D43" s="22"/>
      <c r="E43" s="22"/>
      <c r="F43" s="22"/>
      <c r="G43" s="22"/>
      <c r="H43" s="22"/>
      <c r="I43" s="22"/>
    </row>
    <row r="44" spans="3:9" ht="12" customHeight="1">
      <c r="C44" s="22"/>
      <c r="D44" s="22"/>
      <c r="E44" s="22"/>
      <c r="F44" s="22"/>
      <c r="G44" s="22"/>
      <c r="H44" s="22"/>
      <c r="I44" s="22"/>
    </row>
    <row r="45" spans="3:7" ht="12.75">
      <c r="C45" s="25"/>
      <c r="D45" s="25"/>
      <c r="G45" s="18"/>
    </row>
    <row r="46" spans="3:7" ht="12.75">
      <c r="C46" s="25"/>
      <c r="D46" s="25"/>
      <c r="G46" s="18"/>
    </row>
    <row r="48" spans="2:9" ht="12.75">
      <c r="B48" s="579"/>
      <c r="C48" s="579"/>
      <c r="D48" s="579"/>
      <c r="E48" s="579"/>
      <c r="F48" s="579"/>
      <c r="G48" s="579"/>
      <c r="H48" s="579"/>
      <c r="I48" s="579"/>
    </row>
  </sheetData>
  <sheetProtection/>
  <mergeCells count="18">
    <mergeCell ref="C1:H1"/>
    <mergeCell ref="C4:F4"/>
    <mergeCell ref="G4:H4"/>
    <mergeCell ref="C5:F5"/>
    <mergeCell ref="C6:C16"/>
    <mergeCell ref="D8:D14"/>
    <mergeCell ref="E11:F11"/>
    <mergeCell ref="E12:F12"/>
    <mergeCell ref="E13:F13"/>
    <mergeCell ref="E14:F14"/>
    <mergeCell ref="C35:D35"/>
    <mergeCell ref="B48:I48"/>
    <mergeCell ref="C17:C24"/>
    <mergeCell ref="D19:D22"/>
    <mergeCell ref="E21:F21"/>
    <mergeCell ref="E22:F22"/>
    <mergeCell ref="H31:I31"/>
    <mergeCell ref="C34:D34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view="pageBreakPreview" zoomScale="140" zoomScaleSheetLayoutView="140" zoomScalePageLayoutView="0" workbookViewId="0" topLeftCell="A1">
      <selection activeCell="I12" sqref="I12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6.57421875" style="0" customWidth="1"/>
    <col min="4" max="4" width="5.8515625" style="0" customWidth="1"/>
    <col min="5" max="5" width="10.00390625" style="0" customWidth="1"/>
    <col min="6" max="6" width="23.00390625" style="0" customWidth="1"/>
    <col min="7" max="7" width="5.28125" style="0" customWidth="1"/>
    <col min="8" max="8" width="15.421875" style="0" customWidth="1"/>
    <col min="9" max="9" width="10.28125" style="0" customWidth="1"/>
  </cols>
  <sheetData>
    <row r="1" spans="2:10" ht="17.25" customHeight="1">
      <c r="B1" s="180"/>
      <c r="C1" s="585" t="s">
        <v>312</v>
      </c>
      <c r="D1" s="585"/>
      <c r="E1" s="585"/>
      <c r="F1" s="585"/>
      <c r="G1" s="585"/>
      <c r="H1" s="585"/>
      <c r="I1" s="180"/>
      <c r="J1" s="180"/>
    </row>
    <row r="2" spans="2:10" ht="17.25" customHeight="1">
      <c r="B2" s="180"/>
      <c r="C2" s="181"/>
      <c r="D2" s="181"/>
      <c r="E2" s="181"/>
      <c r="F2" s="181"/>
      <c r="G2" s="181"/>
      <c r="H2" s="181"/>
      <c r="I2" s="180"/>
      <c r="J2" s="180"/>
    </row>
    <row r="3" spans="2:10" s="19" customFormat="1" ht="15.75">
      <c r="B3" s="183"/>
      <c r="C3" s="231" t="s">
        <v>336</v>
      </c>
      <c r="D3" s="232" t="s">
        <v>313</v>
      </c>
      <c r="E3" s="233"/>
      <c r="F3" s="233"/>
      <c r="G3" s="233"/>
      <c r="H3" s="234"/>
      <c r="I3" s="183"/>
      <c r="J3" s="183"/>
    </row>
    <row r="4" spans="2:10" s="20" customFormat="1" ht="12.75" customHeight="1">
      <c r="B4" s="187"/>
      <c r="C4" s="586" t="s">
        <v>104</v>
      </c>
      <c r="D4" s="587"/>
      <c r="E4" s="587"/>
      <c r="F4" s="588"/>
      <c r="G4" s="586" t="s">
        <v>314</v>
      </c>
      <c r="H4" s="588"/>
      <c r="I4" s="188"/>
      <c r="J4" s="187"/>
    </row>
    <row r="5" spans="2:10" s="21" customFormat="1" ht="12.75" customHeight="1">
      <c r="B5" s="189"/>
      <c r="C5" s="589">
        <v>1</v>
      </c>
      <c r="D5" s="590"/>
      <c r="E5" s="590"/>
      <c r="F5" s="590"/>
      <c r="G5" s="192"/>
      <c r="H5" s="191">
        <v>2</v>
      </c>
      <c r="I5" s="193"/>
      <c r="J5" s="189"/>
    </row>
    <row r="6" spans="2:10" s="21" customFormat="1" ht="12" customHeight="1">
      <c r="B6" s="189"/>
      <c r="C6" s="597"/>
      <c r="D6" s="197" t="s">
        <v>315</v>
      </c>
      <c r="E6" s="198"/>
      <c r="F6" s="199"/>
      <c r="G6" s="193"/>
      <c r="H6" s="199"/>
      <c r="I6" s="193"/>
      <c r="J6" s="189"/>
    </row>
    <row r="7" spans="2:10" s="21" customFormat="1" ht="12">
      <c r="B7" s="189"/>
      <c r="C7" s="580"/>
      <c r="D7" s="206" t="s">
        <v>238</v>
      </c>
      <c r="E7" s="220"/>
      <c r="F7" s="202"/>
      <c r="G7" s="221" t="s">
        <v>316</v>
      </c>
      <c r="H7" s="225">
        <f>'SRI 6 '!H7</f>
        <v>0</v>
      </c>
      <c r="I7" s="193"/>
      <c r="J7" s="189"/>
    </row>
    <row r="8" spans="2:10" s="21" customFormat="1" ht="12">
      <c r="B8" s="189"/>
      <c r="C8" s="580"/>
      <c r="D8" s="591" t="s">
        <v>369</v>
      </c>
      <c r="E8" s="216" t="s">
        <v>317</v>
      </c>
      <c r="F8" s="217"/>
      <c r="G8" s="218" t="s">
        <v>316</v>
      </c>
      <c r="H8" s="223">
        <f>'SRI 6 '!H8</f>
        <v>0</v>
      </c>
      <c r="I8" s="193"/>
      <c r="J8" s="189"/>
    </row>
    <row r="9" spans="2:10" s="21" customFormat="1" ht="9.75" customHeight="1">
      <c r="B9" s="189"/>
      <c r="C9" s="580"/>
      <c r="D9" s="592"/>
      <c r="E9" s="216" t="s">
        <v>318</v>
      </c>
      <c r="F9" s="217"/>
      <c r="G9" s="218" t="s">
        <v>316</v>
      </c>
      <c r="H9" s="223">
        <f>'SRI 6 '!H10</f>
        <v>0</v>
      </c>
      <c r="I9" s="193"/>
      <c r="J9" s="189"/>
    </row>
    <row r="10" spans="2:10" s="21" customFormat="1" ht="12">
      <c r="B10" s="189"/>
      <c r="C10" s="580"/>
      <c r="D10" s="592"/>
      <c r="E10" s="216" t="s">
        <v>319</v>
      </c>
      <c r="F10" s="217"/>
      <c r="G10" s="218" t="s">
        <v>316</v>
      </c>
      <c r="H10" s="223">
        <f>'SRI 6 '!H10</f>
        <v>0</v>
      </c>
      <c r="I10" s="193"/>
      <c r="J10" s="189"/>
    </row>
    <row r="11" spans="2:10" s="21" customFormat="1" ht="11.25" customHeight="1">
      <c r="B11" s="189"/>
      <c r="C11" s="580"/>
      <c r="D11" s="592"/>
      <c r="E11" s="582" t="s">
        <v>236</v>
      </c>
      <c r="F11" s="408"/>
      <c r="G11" s="218" t="s">
        <v>316</v>
      </c>
      <c r="H11" s="223">
        <f>'SRI 6 '!H11</f>
        <v>0</v>
      </c>
      <c r="I11" s="193"/>
      <c r="J11" s="189"/>
    </row>
    <row r="12" spans="2:10" s="21" customFormat="1" ht="11.25" customHeight="1">
      <c r="B12" s="189"/>
      <c r="C12" s="580"/>
      <c r="D12" s="592"/>
      <c r="E12" s="582" t="s">
        <v>221</v>
      </c>
      <c r="F12" s="408"/>
      <c r="G12" s="218" t="s">
        <v>316</v>
      </c>
      <c r="H12" s="223">
        <f>'SRI 6 '!H12</f>
        <v>0</v>
      </c>
      <c r="I12" s="193"/>
      <c r="J12" s="189"/>
    </row>
    <row r="13" spans="2:10" s="21" customFormat="1" ht="23.25" customHeight="1">
      <c r="B13" s="189"/>
      <c r="C13" s="580"/>
      <c r="D13" s="592"/>
      <c r="E13" s="594" t="s">
        <v>335</v>
      </c>
      <c r="F13" s="456"/>
      <c r="G13" s="219" t="s">
        <v>316</v>
      </c>
      <c r="H13" s="223">
        <f>'SRI 6 '!H13</f>
        <v>0</v>
      </c>
      <c r="I13" s="193"/>
      <c r="J13" s="189"/>
    </row>
    <row r="14" spans="2:10" s="21" customFormat="1" ht="10.5" customHeight="1">
      <c r="B14" s="189"/>
      <c r="C14" s="580"/>
      <c r="D14" s="593"/>
      <c r="E14" s="595" t="s">
        <v>320</v>
      </c>
      <c r="F14" s="596"/>
      <c r="G14" s="230" t="s">
        <v>316</v>
      </c>
      <c r="H14" s="225">
        <f>'SRI 6 '!H14</f>
        <v>0</v>
      </c>
      <c r="I14" s="193"/>
      <c r="J14" s="189"/>
    </row>
    <row r="15" spans="2:10" s="21" customFormat="1" ht="11.25">
      <c r="B15" s="189"/>
      <c r="C15" s="580"/>
      <c r="D15" s="197" t="s">
        <v>321</v>
      </c>
      <c r="E15" s="198"/>
      <c r="F15" s="198"/>
      <c r="G15" s="193"/>
      <c r="H15" s="222"/>
      <c r="I15" s="193"/>
      <c r="J15" s="189"/>
    </row>
    <row r="16" spans="2:10" s="21" customFormat="1" ht="12">
      <c r="B16" s="189"/>
      <c r="C16" s="581"/>
      <c r="D16" s="206" t="s">
        <v>322</v>
      </c>
      <c r="E16" s="220"/>
      <c r="F16" s="220"/>
      <c r="G16" s="221" t="s">
        <v>316</v>
      </c>
      <c r="H16" s="224">
        <f>SUM(H7,H8,H9,H10,H11,H12,H13,H14)</f>
        <v>0</v>
      </c>
      <c r="I16" s="193"/>
      <c r="J16" s="189"/>
    </row>
    <row r="17" spans="2:10" s="21" customFormat="1" ht="9.75" customHeight="1">
      <c r="B17" s="189"/>
      <c r="C17" s="197" t="s">
        <v>324</v>
      </c>
      <c r="D17" s="199"/>
      <c r="E17" s="199"/>
      <c r="F17" s="205"/>
      <c r="G17" s="199"/>
      <c r="H17" s="222"/>
      <c r="I17" s="193"/>
      <c r="J17" s="189"/>
    </row>
    <row r="18" spans="2:10" s="21" customFormat="1" ht="9.75" customHeight="1">
      <c r="B18" s="189"/>
      <c r="C18" s="206" t="s">
        <v>325</v>
      </c>
      <c r="D18" s="202"/>
      <c r="E18" s="202"/>
      <c r="F18" s="202"/>
      <c r="G18" s="221" t="s">
        <v>316</v>
      </c>
      <c r="H18" s="225">
        <v>0</v>
      </c>
      <c r="I18" s="193"/>
      <c r="J18" s="189"/>
    </row>
    <row r="19" spans="2:10" s="21" customFormat="1" ht="9.75" customHeight="1">
      <c r="B19" s="189"/>
      <c r="C19" s="197" t="s">
        <v>321</v>
      </c>
      <c r="D19" s="199"/>
      <c r="E19" s="199"/>
      <c r="F19" s="199"/>
      <c r="G19" s="193"/>
      <c r="H19" s="222"/>
      <c r="I19" s="193"/>
      <c r="J19" s="189"/>
    </row>
    <row r="20" spans="2:10" s="21" customFormat="1" ht="10.5" customHeight="1">
      <c r="B20" s="189"/>
      <c r="C20" s="206" t="s">
        <v>326</v>
      </c>
      <c r="D20" s="202"/>
      <c r="E20" s="202"/>
      <c r="F20" s="202"/>
      <c r="G20" s="221" t="s">
        <v>316</v>
      </c>
      <c r="H20" s="227">
        <f>H16+H18</f>
        <v>0</v>
      </c>
      <c r="I20" s="193"/>
      <c r="J20" s="189"/>
    </row>
    <row r="21" spans="2:10" s="21" customFormat="1" ht="12" customHeight="1">
      <c r="B21" s="199"/>
      <c r="C21" s="198"/>
      <c r="D21" s="199"/>
      <c r="E21" s="199"/>
      <c r="F21" s="199"/>
      <c r="G21" s="199"/>
      <c r="H21" s="201"/>
      <c r="I21" s="199"/>
      <c r="J21" s="189"/>
    </row>
    <row r="22" spans="2:10" s="21" customFormat="1" ht="12" customHeight="1">
      <c r="B22" s="199"/>
      <c r="C22" s="198"/>
      <c r="D22" s="199"/>
      <c r="E22" s="199"/>
      <c r="F22" s="199"/>
      <c r="G22" s="199"/>
      <c r="H22" s="583" t="s">
        <v>327</v>
      </c>
      <c r="I22" s="583"/>
      <c r="J22" s="189"/>
    </row>
    <row r="23" spans="2:10" s="21" customFormat="1" ht="12" customHeight="1">
      <c r="B23" s="199"/>
      <c r="C23" s="198"/>
      <c r="D23" s="199"/>
      <c r="E23" s="199"/>
      <c r="F23" s="199"/>
      <c r="G23" s="199"/>
      <c r="H23" s="208"/>
      <c r="I23" s="209" t="s">
        <v>328</v>
      </c>
      <c r="J23" s="189"/>
    </row>
    <row r="24" spans="2:10" s="21" customFormat="1" ht="7.5" customHeight="1" thickBot="1">
      <c r="B24" s="199"/>
      <c r="C24" s="198"/>
      <c r="D24" s="199"/>
      <c r="E24" s="199"/>
      <c r="F24" s="199"/>
      <c r="G24" s="199"/>
      <c r="H24" s="201"/>
      <c r="I24" s="199"/>
      <c r="J24" s="189"/>
    </row>
    <row r="25" spans="2:10" s="21" customFormat="1" ht="12" customHeight="1" thickBot="1">
      <c r="B25" s="199"/>
      <c r="C25" s="584" t="s">
        <v>329</v>
      </c>
      <c r="D25" s="584"/>
      <c r="E25" s="210" t="s">
        <v>330</v>
      </c>
      <c r="F25" s="211" t="e">
        <f>H20/SR2!K13</f>
        <v>#DIV/0!</v>
      </c>
      <c r="G25" s="212" t="s">
        <v>331</v>
      </c>
      <c r="H25" s="213"/>
      <c r="I25" s="228">
        <v>1635.13</v>
      </c>
      <c r="J25" s="189" t="s">
        <v>359</v>
      </c>
    </row>
    <row r="26" spans="2:10" s="21" customFormat="1" ht="12" customHeight="1">
      <c r="B26" s="199"/>
      <c r="C26" s="578" t="s">
        <v>332</v>
      </c>
      <c r="D26" s="578"/>
      <c r="E26" s="199"/>
      <c r="F26" s="199"/>
      <c r="G26" s="199"/>
      <c r="H26" s="201"/>
      <c r="I26" s="199"/>
      <c r="J26" s="189"/>
    </row>
    <row r="27" spans="2:10" ht="12" customHeight="1">
      <c r="B27" s="180"/>
      <c r="C27" s="180"/>
      <c r="D27" s="180"/>
      <c r="E27" s="180"/>
      <c r="F27" s="180"/>
      <c r="G27" s="180"/>
      <c r="H27" s="180"/>
      <c r="I27" s="180"/>
      <c r="J27" s="180"/>
    </row>
    <row r="28" spans="2:10" ht="12" customHeight="1">
      <c r="B28" s="180" t="s">
        <v>333</v>
      </c>
      <c r="C28" s="180" t="s">
        <v>334</v>
      </c>
      <c r="D28" s="180"/>
      <c r="E28" s="180"/>
      <c r="F28" s="180"/>
      <c r="G28" s="180"/>
      <c r="H28" s="214"/>
      <c r="I28" s="180"/>
      <c r="J28" s="180"/>
    </row>
    <row r="29" spans="2:10" ht="5.25" customHeight="1">
      <c r="B29" s="180"/>
      <c r="C29" s="180"/>
      <c r="D29" s="180"/>
      <c r="E29" s="180"/>
      <c r="F29" s="180"/>
      <c r="G29" s="180"/>
      <c r="H29" s="180"/>
      <c r="I29" s="180"/>
      <c r="J29" s="180"/>
    </row>
    <row r="30" spans="2:10" ht="12" customHeight="1">
      <c r="B30" s="180"/>
      <c r="C30" s="215"/>
      <c r="D30" s="215"/>
      <c r="E30" s="215"/>
      <c r="F30" s="215"/>
      <c r="G30" s="215"/>
      <c r="H30" s="215"/>
      <c r="I30" s="180"/>
      <c r="J30" s="180"/>
    </row>
    <row r="31" spans="3:8" ht="12" customHeight="1">
      <c r="C31" s="23"/>
      <c r="D31" s="23"/>
      <c r="E31" s="23"/>
      <c r="F31" s="23"/>
      <c r="G31" s="23"/>
      <c r="H31" s="23"/>
    </row>
    <row r="32" spans="3:9" ht="12" customHeight="1">
      <c r="C32" s="24"/>
      <c r="D32" s="24"/>
      <c r="E32" s="24"/>
      <c r="F32" s="24"/>
      <c r="G32" s="24"/>
      <c r="H32" s="24"/>
      <c r="I32" s="22"/>
    </row>
    <row r="33" spans="3:9" ht="12" customHeight="1">
      <c r="C33" s="22"/>
      <c r="D33" s="22"/>
      <c r="E33" s="22"/>
      <c r="F33" s="22"/>
      <c r="G33" s="22"/>
      <c r="H33" s="22"/>
      <c r="I33" s="22"/>
    </row>
    <row r="34" spans="3:9" ht="12" customHeight="1">
      <c r="C34" s="22"/>
      <c r="D34" s="22"/>
      <c r="E34" s="22"/>
      <c r="F34" s="22"/>
      <c r="G34" s="22"/>
      <c r="H34" s="22"/>
      <c r="I34" s="22"/>
    </row>
    <row r="35" spans="3:9" ht="12" customHeight="1">
      <c r="C35" s="22"/>
      <c r="D35" s="22"/>
      <c r="E35" s="22"/>
      <c r="F35" s="22"/>
      <c r="G35" s="22"/>
      <c r="H35" s="22"/>
      <c r="I35" s="22"/>
    </row>
    <row r="36" spans="3:7" ht="12.75">
      <c r="C36" s="25"/>
      <c r="D36" s="25"/>
      <c r="G36" s="18"/>
    </row>
    <row r="37" spans="3:7" ht="12.75">
      <c r="C37" s="25"/>
      <c r="D37" s="25"/>
      <c r="G37" s="18"/>
    </row>
    <row r="39" spans="2:9" ht="12.75">
      <c r="B39" s="579"/>
      <c r="C39" s="579"/>
      <c r="D39" s="579"/>
      <c r="E39" s="579"/>
      <c r="F39" s="579"/>
      <c r="G39" s="579"/>
      <c r="H39" s="579"/>
      <c r="I39" s="579"/>
    </row>
  </sheetData>
  <sheetProtection/>
  <mergeCells count="14">
    <mergeCell ref="C1:H1"/>
    <mergeCell ref="C4:F4"/>
    <mergeCell ref="G4:H4"/>
    <mergeCell ref="C5:F5"/>
    <mergeCell ref="C6:C16"/>
    <mergeCell ref="D8:D14"/>
    <mergeCell ref="E12:F12"/>
    <mergeCell ref="E13:F13"/>
    <mergeCell ref="E14:F14"/>
    <mergeCell ref="C26:D26"/>
    <mergeCell ref="B39:I39"/>
    <mergeCell ref="E11:F11"/>
    <mergeCell ref="H22:I22"/>
    <mergeCell ref="C25:D25"/>
  </mergeCells>
  <printOptions/>
  <pageMargins left="1.21" right="0.75" top="0.87" bottom="0.89" header="0.5" footer="0.5"/>
  <pageSetup fitToHeight="1" fitToWidth="1" horizontalDpi="600" verticalDpi="600" orientation="portrait" paperSize="9" scale="9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finepro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Recupero</dc:subject>
  <dc:creator>arch. Angelo Stanisci</dc:creator>
  <cp:keywords/>
  <dc:description/>
  <cp:lastModifiedBy>Antonio Verrastro</cp:lastModifiedBy>
  <cp:lastPrinted>2010-12-31T11:20:52Z</cp:lastPrinted>
  <dcterms:created xsi:type="dcterms:W3CDTF">1998-08-24T07:15:11Z</dcterms:created>
  <dcterms:modified xsi:type="dcterms:W3CDTF">2022-03-07T09:10:44Z</dcterms:modified>
  <cp:category/>
  <cp:version/>
  <cp:contentType/>
  <cp:contentStatus/>
</cp:coreProperties>
</file>